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X:\d\2018\Rendeletek\15 mellékletei\"/>
    </mc:Choice>
  </mc:AlternateContent>
  <xr:revisionPtr revIDLastSave="0" documentId="13_ncr:1_{1863F2F2-4F2D-4B44-8C26-D9F166D4D3F2}" xr6:coauthVersionLast="36" xr6:coauthVersionMax="36" xr10:uidLastSave="{00000000-0000-0000-0000-000000000000}"/>
  <bookViews>
    <workbookView xWindow="0" yWindow="0" windowWidth="21600" windowHeight="9525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melléklet'!$A$1:$L$102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9" i="8" l="1"/>
  <c r="C39" i="8"/>
  <c r="D39" i="8"/>
  <c r="E39" i="8"/>
  <c r="F39" i="8"/>
  <c r="G39" i="8"/>
  <c r="H39" i="8"/>
  <c r="I39" i="8"/>
  <c r="J39" i="8"/>
  <c r="K39" i="8"/>
  <c r="L39" i="8"/>
  <c r="L55" i="8"/>
  <c r="K55" i="8"/>
  <c r="J55" i="8"/>
  <c r="C102" i="8" l="1"/>
  <c r="D102" i="8"/>
  <c r="E102" i="8"/>
  <c r="F102" i="8"/>
  <c r="G102" i="8"/>
  <c r="H102" i="8"/>
  <c r="I102" i="8"/>
  <c r="J102" i="8"/>
  <c r="K102" i="8"/>
  <c r="L102" i="8"/>
  <c r="B102" i="8"/>
  <c r="L100" i="8"/>
  <c r="L99" i="8" s="1"/>
  <c r="K100" i="8"/>
  <c r="K99" i="8" s="1"/>
  <c r="J100" i="8"/>
  <c r="J99" i="8" s="1"/>
  <c r="C99" i="8"/>
  <c r="D99" i="8"/>
  <c r="E99" i="8"/>
  <c r="F99" i="8"/>
  <c r="G99" i="8"/>
  <c r="H99" i="8"/>
  <c r="I99" i="8"/>
  <c r="B99" i="8"/>
  <c r="C93" i="8"/>
  <c r="E93" i="8"/>
  <c r="F93" i="8"/>
  <c r="H93" i="8"/>
  <c r="I93" i="8"/>
  <c r="B93" i="8"/>
  <c r="K96" i="8"/>
  <c r="L96" i="8" s="1"/>
  <c r="K97" i="8"/>
  <c r="J96" i="8"/>
  <c r="J97" i="8"/>
  <c r="L97" i="8" s="1"/>
  <c r="H13" i="8"/>
  <c r="K22" i="8"/>
  <c r="J22" i="8"/>
  <c r="H14" i="8"/>
  <c r="L22" i="8" l="1"/>
  <c r="G54" i="8"/>
  <c r="G19" i="8"/>
  <c r="G20" i="8"/>
  <c r="G21" i="8"/>
  <c r="G11" i="8"/>
  <c r="K95" i="8" l="1"/>
  <c r="J95" i="8"/>
  <c r="K94" i="8"/>
  <c r="J94" i="8"/>
  <c r="J93" i="8" s="1"/>
  <c r="G94" i="8"/>
  <c r="D94" i="8"/>
  <c r="K54" i="8"/>
  <c r="J54" i="8"/>
  <c r="C85" i="8"/>
  <c r="E85" i="8"/>
  <c r="F85" i="8"/>
  <c r="H85" i="8"/>
  <c r="I85" i="8"/>
  <c r="B85" i="8"/>
  <c r="K87" i="8"/>
  <c r="J87" i="8"/>
  <c r="K21" i="8"/>
  <c r="J21" i="8"/>
  <c r="K20" i="8"/>
  <c r="J20" i="8"/>
  <c r="L20" i="8" s="1"/>
  <c r="H10" i="8"/>
  <c r="K19" i="8"/>
  <c r="J19" i="8"/>
  <c r="C10" i="8"/>
  <c r="E10" i="8"/>
  <c r="F10" i="8"/>
  <c r="I10" i="8"/>
  <c r="B10" i="8"/>
  <c r="K11" i="8"/>
  <c r="J11" i="8"/>
  <c r="K93" i="8" l="1"/>
  <c r="D93" i="8"/>
  <c r="L95" i="8"/>
  <c r="G93" i="8"/>
  <c r="L54" i="8"/>
  <c r="L21" i="8"/>
  <c r="L11" i="8"/>
  <c r="L94" i="8"/>
  <c r="L87" i="8"/>
  <c r="L19" i="8"/>
  <c r="K86" i="8"/>
  <c r="J86" i="8"/>
  <c r="G86" i="8"/>
  <c r="D86" i="8"/>
  <c r="C89" i="8"/>
  <c r="E89" i="8"/>
  <c r="F89" i="8"/>
  <c r="H89" i="8"/>
  <c r="K79" i="8"/>
  <c r="J79" i="8"/>
  <c r="K78" i="8"/>
  <c r="J78" i="8"/>
  <c r="L78" i="8" s="1"/>
  <c r="G79" i="8"/>
  <c r="G78" i="8"/>
  <c r="D79" i="8"/>
  <c r="D78" i="8"/>
  <c r="C77" i="8"/>
  <c r="C81" i="8" s="1"/>
  <c r="E77" i="8"/>
  <c r="E81" i="8" s="1"/>
  <c r="F77" i="8"/>
  <c r="F81" i="8" s="1"/>
  <c r="H77" i="8"/>
  <c r="H81" i="8" s="1"/>
  <c r="I77" i="8"/>
  <c r="I81" i="8" s="1"/>
  <c r="I89" i="8"/>
  <c r="L93" i="8" l="1"/>
  <c r="K85" i="8"/>
  <c r="K89" i="8" s="1"/>
  <c r="D85" i="8"/>
  <c r="D89" i="8" s="1"/>
  <c r="G85" i="8"/>
  <c r="G89" i="8" s="1"/>
  <c r="J85" i="8"/>
  <c r="J89" i="8" s="1"/>
  <c r="L79" i="8"/>
  <c r="L77" i="8" s="1"/>
  <c r="L81" i="8" s="1"/>
  <c r="L86" i="8"/>
  <c r="L85" i="8" s="1"/>
  <c r="K77" i="8"/>
  <c r="K81" i="8" s="1"/>
  <c r="J77" i="8"/>
  <c r="J81" i="8" s="1"/>
  <c r="G77" i="8"/>
  <c r="G81" i="8" s="1"/>
  <c r="D77" i="8"/>
  <c r="D81" i="8" s="1"/>
  <c r="C31" i="8"/>
  <c r="E31" i="8"/>
  <c r="F31" i="8"/>
  <c r="H31" i="8"/>
  <c r="I31" i="8"/>
  <c r="C29" i="8"/>
  <c r="D29" i="8"/>
  <c r="E29" i="8"/>
  <c r="F29" i="8"/>
  <c r="G29" i="8"/>
  <c r="H29" i="8"/>
  <c r="I29" i="8"/>
  <c r="J29" i="8"/>
  <c r="K29" i="8"/>
  <c r="L29" i="8"/>
  <c r="C64" i="8"/>
  <c r="E64" i="8"/>
  <c r="F64" i="8"/>
  <c r="H64" i="8"/>
  <c r="I64" i="8"/>
  <c r="C62" i="8"/>
  <c r="D62" i="8"/>
  <c r="E62" i="8"/>
  <c r="F62" i="8"/>
  <c r="G62" i="8"/>
  <c r="H62" i="8"/>
  <c r="I62" i="8"/>
  <c r="J62" i="8"/>
  <c r="K62" i="8"/>
  <c r="L62" i="8"/>
  <c r="C59" i="8"/>
  <c r="E59" i="8"/>
  <c r="F59" i="8"/>
  <c r="H59" i="8"/>
  <c r="I59" i="8"/>
  <c r="C24" i="8"/>
  <c r="D24" i="8"/>
  <c r="E24" i="8"/>
  <c r="E27" i="8" s="1"/>
  <c r="F24" i="8"/>
  <c r="G24" i="8"/>
  <c r="H24" i="8"/>
  <c r="I24" i="8"/>
  <c r="J24" i="8"/>
  <c r="K24" i="8"/>
  <c r="L24" i="8"/>
  <c r="K32" i="8"/>
  <c r="K31" i="8" s="1"/>
  <c r="K36" i="8" s="1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65" i="8"/>
  <c r="K66" i="8"/>
  <c r="J32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7" i="8"/>
  <c r="J65" i="8"/>
  <c r="J66" i="8"/>
  <c r="K13" i="8"/>
  <c r="K14" i="8"/>
  <c r="K15" i="8"/>
  <c r="K16" i="8"/>
  <c r="K17" i="8"/>
  <c r="K18" i="8"/>
  <c r="J13" i="8"/>
  <c r="J14" i="8"/>
  <c r="J15" i="8"/>
  <c r="J16" i="8"/>
  <c r="J17" i="8"/>
  <c r="J18" i="8"/>
  <c r="K12" i="8"/>
  <c r="J12" i="8"/>
  <c r="G66" i="8"/>
  <c r="G65" i="8"/>
  <c r="G64" i="8" s="1"/>
  <c r="G57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2" i="8"/>
  <c r="G31" i="8" s="1"/>
  <c r="G18" i="8"/>
  <c r="G17" i="8"/>
  <c r="G16" i="8"/>
  <c r="G15" i="8"/>
  <c r="G14" i="8"/>
  <c r="G13" i="8"/>
  <c r="G12" i="8"/>
  <c r="F27" i="8"/>
  <c r="I36" i="8" l="1"/>
  <c r="G36" i="8"/>
  <c r="E36" i="8"/>
  <c r="C36" i="8"/>
  <c r="L50" i="8"/>
  <c r="L46" i="8"/>
  <c r="L42" i="8"/>
  <c r="K59" i="8"/>
  <c r="I70" i="8"/>
  <c r="L89" i="8"/>
  <c r="H70" i="8"/>
  <c r="J59" i="8"/>
  <c r="C70" i="8"/>
  <c r="L16" i="8"/>
  <c r="L12" i="8"/>
  <c r="H36" i="8"/>
  <c r="F70" i="8"/>
  <c r="G59" i="8"/>
  <c r="E70" i="8"/>
  <c r="E73" i="8" s="1"/>
  <c r="L66" i="8"/>
  <c r="L17" i="8"/>
  <c r="L65" i="8"/>
  <c r="L51" i="8"/>
  <c r="L47" i="8"/>
  <c r="L43" i="8"/>
  <c r="L32" i="8"/>
  <c r="L31" i="8" s="1"/>
  <c r="L36" i="8" s="1"/>
  <c r="L13" i="8"/>
  <c r="J10" i="8"/>
  <c r="J27" i="8" s="1"/>
  <c r="L15" i="8"/>
  <c r="K10" i="8"/>
  <c r="K27" i="8" s="1"/>
  <c r="K64" i="8"/>
  <c r="K70" i="8" s="1"/>
  <c r="G10" i="8"/>
  <c r="G27" i="8" s="1"/>
  <c r="L18" i="8"/>
  <c r="L14" i="8"/>
  <c r="L52" i="8"/>
  <c r="L48" i="8"/>
  <c r="L44" i="8"/>
  <c r="L53" i="8"/>
  <c r="L49" i="8"/>
  <c r="L45" i="8"/>
  <c r="L41" i="8"/>
  <c r="G70" i="8"/>
  <c r="L40" i="8"/>
  <c r="J31" i="8"/>
  <c r="J36" i="8" s="1"/>
  <c r="J64" i="8"/>
  <c r="J70" i="8" s="1"/>
  <c r="F36" i="8"/>
  <c r="F73" i="8" s="1"/>
  <c r="D13" i="8"/>
  <c r="D14" i="8"/>
  <c r="D15" i="8"/>
  <c r="D16" i="8"/>
  <c r="D17" i="8"/>
  <c r="D18" i="8"/>
  <c r="D32" i="8"/>
  <c r="D31" i="8" s="1"/>
  <c r="D36" i="8" s="1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7" i="8"/>
  <c r="D65" i="8"/>
  <c r="D66" i="8"/>
  <c r="D12" i="8"/>
  <c r="C27" i="8"/>
  <c r="H27" i="8"/>
  <c r="I27" i="8"/>
  <c r="I73" i="8" s="1"/>
  <c r="C73" i="8" l="1"/>
  <c r="L64" i="8"/>
  <c r="L70" i="8" s="1"/>
  <c r="H73" i="8"/>
  <c r="L59" i="8"/>
  <c r="D59" i="8"/>
  <c r="K73" i="8"/>
  <c r="L10" i="8"/>
  <c r="L27" i="8" s="1"/>
  <c r="D10" i="8"/>
  <c r="D27" i="8" s="1"/>
  <c r="G73" i="8"/>
  <c r="D64" i="8"/>
  <c r="D70" i="8" s="1"/>
  <c r="J73" i="8"/>
  <c r="L73" i="8" l="1"/>
  <c r="B89" i="8"/>
  <c r="B64" i="8" l="1"/>
  <c r="B77" i="8"/>
  <c r="B81" i="8" s="1"/>
  <c r="B31" i="8"/>
  <c r="B62" i="8"/>
  <c r="B70" i="8" s="1"/>
  <c r="B24" i="8"/>
  <c r="B29" i="8"/>
  <c r="B59" i="8"/>
  <c r="B36" i="8" l="1"/>
  <c r="D73" i="8" s="1"/>
  <c r="B27" i="8"/>
  <c r="B73" i="8" l="1"/>
</calcChain>
</file>

<file path=xl/sharedStrings.xml><?xml version="1.0" encoding="utf-8"?>
<sst xmlns="http://schemas.openxmlformats.org/spreadsheetml/2006/main" count="84" uniqueCount="73">
  <si>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</si>
  <si>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</si>
  <si>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</si>
  <si>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</si>
  <si>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</si>
  <si>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</si>
  <si>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</si>
  <si>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</si>
  <si>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</si>
  <si>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</si>
  <si>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</si>
  <si>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</si>
  <si>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</si>
  <si>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</si>
  <si>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</si>
  <si>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</si>
  <si>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</si>
  <si>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</si>
  <si>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szociális, gyermekjóléti és gyermekétkeztetési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</si>
  <si>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</si>
  <si>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</si>
  <si>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Komáromi Távhőszolgáltató Kft-nek nyújtott működési kölcsön visszatérülés</t>
  </si>
  <si>
    <t>Dolgozók munkáltatói kölcsönének törlesztése</t>
  </si>
  <si>
    <t>Komáromi Távhőszolgáltató Kft-nek nyújtott felhalmozási kölcsön visszatérülés</t>
  </si>
  <si>
    <t>KOMÁROM VÁROS EGÉSZSÉGÜGYI ALAPELLÁTÁSI SZOLGÁLATA</t>
  </si>
  <si>
    <t>Komárom és Környéke Önkormányzati Társulástól központi ügyelet működési támogatása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</si>
  <si>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</si>
  <si>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</si>
  <si>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</si>
  <si>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</si>
  <si>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</si>
  <si>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</si>
  <si>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>KOMÁROMI POLGÁRMESTERI HIVATAL</t>
  </si>
  <si>
    <t>Országgyűlési képviselő választás kiadásaink támogatása</t>
  </si>
  <si>
    <t>KOMÁROMI POLGÁRMESTERI HIVATAL TÁMOGATÁSOK ÉS ÁTVETT PÉNZESZKÖZÖK (VISSZATÉRÍTENDŐ ÉS VISSZA NEM TÉRÍTENDŐ) MINDÖSSZESEN:</t>
  </si>
  <si>
    <t xml:space="preserve">TOP-1.1.2-16 Inkubátorházak fejlesztése </t>
  </si>
  <si>
    <t xml:space="preserve">TOP-3.2.1-16 Komáromi Jókai Mór Gimnázium energetikai korszerűsítése </t>
  </si>
  <si>
    <t xml:space="preserve">TOP-4.2.1-15 Eszközbeszerzés a Gondozási Központba </t>
  </si>
  <si>
    <t>TOP-7.1.1-16 CLDD közösségfejlesztés</t>
  </si>
  <si>
    <t>TOP-5.3.1-16 Identitás és kohézió erősítése</t>
  </si>
  <si>
    <t>EFOP-1.8.2-16 Alapellátás fejlesztése</t>
  </si>
  <si>
    <t>Zöld város kialakítása</t>
  </si>
  <si>
    <t xml:space="preserve">EFOP-4.1.7-16 Regionális népi kézműves alkotóház </t>
  </si>
  <si>
    <t>EFOP-4.1.9-16 Oktatási tér tanulmánytár kialakítása</t>
  </si>
  <si>
    <t>EFOP-1.2.11-16 Esély Otthon</t>
  </si>
  <si>
    <t>EFOP-1.5.2-16 Humán szolgáltatások fejlesztése</t>
  </si>
  <si>
    <t>TOP-1.4.1-15 A Komáromi Aprótalpak Bölcsőde felújítása</t>
  </si>
  <si>
    <t>TOP-3.2.2-15 Geotermikus hőellátó rendszer kiépítése Komáromban</t>
  </si>
  <si>
    <t>EFOP-4.1.8-16 Jókai Mór Könyvtár tanulást elősegítő infrastrukturális fejlesztés (gyerekkönyvtár bővítés)</t>
  </si>
  <si>
    <t>Bethlen Gábor Alap testvérvárosi pályázat támogatása</t>
  </si>
  <si>
    <t>Önként vállalt feladatok</t>
  </si>
  <si>
    <t>Javasolt módosítás</t>
  </si>
  <si>
    <t>Kötelező feladatok</t>
  </si>
  <si>
    <t>Összesen</t>
  </si>
  <si>
    <t>2018. évi kapott visszatérítendő és vissza nem térítendő támogatások és pénzeszközátvételek előirányzatának módosítása Komárom  Város Önkormányzatánál és Intézményeinél</t>
  </si>
  <si>
    <t>1/2018.(I.30.) önk rendelet eredeti ei</t>
  </si>
  <si>
    <t>Helyi önkormányzatok működésének általános támogatása támogatása</t>
  </si>
  <si>
    <t>Költségvetési szerveknél foglalkoztatottak 2018. évi bérkompenzációja</t>
  </si>
  <si>
    <t>Vis maior támogatás</t>
  </si>
  <si>
    <t>2017. évi Autómentes Nap támogatása</t>
  </si>
  <si>
    <t>Időközi helyi önkormányzati képviselő választás támogatása</t>
  </si>
  <si>
    <t>Belterületi utak, járdák, hidak felújításának támogatása</t>
  </si>
  <si>
    <t>KOMÁROMI KLAPKA GYÖRGY MÚZEUM</t>
  </si>
  <si>
    <t>KOMÁROMI KLAPKA GYÖRGY MÚZEUM TÁMOGATÁSOK ÉS ÁTVETT PÉNZESZKÖZÖK (VISSZATÉRÍTENDŐ ÉS VISSZA NEM TÉRÍTENDŐ) MINDÖSSZESEN:</t>
  </si>
  <si>
    <t>Támogatás Szamódy Zsolt Komáromi Erődrendszert ábrázoló fotóinak megvásárlására</t>
  </si>
  <si>
    <t>11/2018. (V.18.) önk rendelet              módosított ei</t>
  </si>
  <si>
    <t>2017. évi elszámolás alapján keletkező pótigény</t>
  </si>
  <si>
    <t>Támogatás Komárom-Szőnyben, a Brigetiói Legitábor praetentura részében apszisos épület feltárására</t>
  </si>
  <si>
    <t>Komáromi, komáromi alakulatok és komáromiak az első világháborúban c. projekt támogatása</t>
  </si>
  <si>
    <t>Egyéb működési célú  átvett pénzeszközök</t>
  </si>
  <si>
    <t>Komárom/Szőny/Brigetio, katonavárosi fürdő régészeti lelőhely állagmegóvása c. projekt támogatása</t>
  </si>
  <si>
    <t>Komárom/Szőny-Stadion úton, brigetioi legiotáborban apszisos épület környezetének feltárása</t>
  </si>
  <si>
    <t>15/2018. (IX.25.)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</si>
</sst>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20" fillId="0" borderId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56">
    <xf numFmtId="0" fontId="0" fillId="0" borderId="0" xfId="0"/>
    <xf numFmtId="0" fontId="20" fillId="0" borderId="0" xfId="74"/>
    <xf numFmtId="3" fontId="20" fillId="0" borderId="0" xfId="74" applyNumberFormat="1"/>
    <xf numFmtId="0" fontId="25" fillId="0" borderId="0" xfId="74" applyFont="1"/>
    <xf numFmtId="0" fontId="27" fillId="0" borderId="0" xfId="74" applyFont="1" applyBorder="1"/>
    <xf numFmtId="0" fontId="28" fillId="0" borderId="0" xfId="74" applyFont="1"/>
    <xf numFmtId="3" fontId="28" fillId="0" borderId="0" xfId="74" applyNumberFormat="1" applyFont="1"/>
    <xf numFmtId="0" fontId="20" fillId="0" borderId="0" xfId="74" applyAlignment="1">
      <alignment wrapText="1"/>
    </xf>
    <xf numFmtId="0" fontId="26" fillId="0" borderId="0" xfId="74" applyFont="1" applyBorder="1" applyAlignment="1">
      <alignment wrapText="1"/>
    </xf>
    <xf numFmtId="3" fontId="20" fillId="0" borderId="0" xfId="74" applyNumberFormat="1" applyAlignment="1"/>
    <xf numFmtId="3" fontId="28" fillId="0" borderId="0" xfId="74" applyNumberFormat="1" applyFont="1" applyAlignment="1"/>
    <xf numFmtId="0" fontId="29" fillId="0" borderId="0" xfId="74" applyFont="1"/>
    <xf numFmtId="0" fontId="31" fillId="0" borderId="0" xfId="0" applyFont="1" applyAlignment="1">
      <alignment wrapText="1"/>
    </xf>
    <xf numFmtId="0" fontId="23" fillId="0" borderId="13" xfId="74" applyFont="1" applyBorder="1" applyAlignment="1">
      <alignment wrapText="1"/>
    </xf>
    <xf numFmtId="0" fontId="22" fillId="0" borderId="13" xfId="74" applyFont="1" applyBorder="1" applyAlignment="1">
      <alignment wrapText="1"/>
    </xf>
    <xf numFmtId="3" fontId="23" fillId="0" borderId="13" xfId="74" applyNumberFormat="1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30" fillId="0" borderId="13" xfId="74" applyFont="1" applyBorder="1" applyAlignment="1">
      <alignment wrapText="1"/>
    </xf>
    <xf numFmtId="3" fontId="30" fillId="0" borderId="13" xfId="74" applyNumberFormat="1" applyFont="1" applyBorder="1"/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3" fillId="46" borderId="13" xfId="74" applyFont="1" applyFill="1" applyBorder="1" applyAlignment="1">
      <alignment vertical="center" wrapText="1"/>
    </xf>
    <xf numFmtId="3" fontId="23" fillId="46" borderId="13" xfId="74" applyNumberFormat="1" applyFont="1" applyFill="1" applyBorder="1" applyAlignment="1">
      <alignment vertical="center"/>
    </xf>
    <xf numFmtId="0" fontId="23" fillId="0" borderId="15" xfId="74" applyFont="1" applyBorder="1" applyAlignment="1">
      <alignment wrapText="1"/>
    </xf>
    <xf numFmtId="3" fontId="23" fillId="0" borderId="15" xfId="74" applyNumberFormat="1" applyFont="1" applyBorder="1"/>
    <xf numFmtId="3" fontId="28" fillId="0" borderId="0" xfId="74" applyNumberFormat="1" applyFont="1" applyBorder="1"/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0" fontId="20" fillId="0" borderId="0" xfId="74" applyAlignment="1">
      <alignment horizontal="right"/>
    </xf>
    <xf numFmtId="3" fontId="33" fillId="0" borderId="14" xfId="74" applyNumberFormat="1" applyFont="1" applyBorder="1" applyAlignment="1">
      <alignment horizontal="center" vertical="center" wrapText="1"/>
    </xf>
    <xf numFmtId="3" fontId="20" fillId="0" borderId="13" xfId="74" applyNumberFormat="1" applyBorder="1"/>
    <xf numFmtId="3" fontId="20" fillId="0" borderId="13" xfId="74" applyNumberFormat="1" applyBorder="1" applyAlignment="1"/>
    <xf numFmtId="0" fontId="20" fillId="0" borderId="13" xfId="74" applyBorder="1"/>
    <xf numFmtId="0" fontId="20" fillId="0" borderId="0" xfId="74" applyBorder="1"/>
    <xf numFmtId="0" fontId="28" fillId="0" borderId="0" xfId="74" applyFont="1" applyBorder="1"/>
    <xf numFmtId="0" fontId="29" fillId="0" borderId="0" xfId="74" applyFont="1" applyBorder="1"/>
    <xf numFmtId="0" fontId="25" fillId="0" borderId="0" xfId="74" applyFont="1" applyBorder="1"/>
    <xf numFmtId="0" fontId="33" fillId="0" borderId="14" xfId="74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3" fontId="23" fillId="0" borderId="14" xfId="74" applyNumberFormat="1" applyFont="1" applyBorder="1"/>
    <xf numFmtId="0" fontId="32" fillId="0" borderId="0" xfId="74" applyFont="1" applyBorder="1" applyAlignment="1">
      <alignment horizontal="right"/>
    </xf>
    <xf numFmtId="0" fontId="31" fillId="0" borderId="0" xfId="0" applyFont="1" applyAlignment="1">
      <alignment horizontal="right" wrapText="1"/>
    </xf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0" fontId="33" fillId="0" borderId="18" xfId="74" applyFont="1" applyBorder="1" applyAlignment="1">
      <alignment horizontal="center" vertical="center" wrapText="1"/>
    </xf>
    <xf numFmtId="0" fontId="24" fillId="0" borderId="0" xfId="74" applyFont="1" applyBorder="1" applyAlignment="1">
      <alignment horizontal="center" vertical="center" wrapText="1"/>
    </xf>
    <xf numFmtId="3" fontId="20" fillId="0" borderId="0" xfId="74" applyNumberFormat="1" applyFont="1" applyAlignment="1">
      <alignment horizontal="center"/>
    </xf>
    <xf numFmtId="0" fontId="33" fillId="0" borderId="19" xfId="74" applyFont="1" applyBorder="1" applyAlignment="1">
      <alignment horizontal="center" vertical="center" wrapText="1"/>
    </xf>
    <xf numFmtId="3" fontId="33" fillId="0" borderId="13" xfId="74" applyNumberFormat="1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3" fontId="33" fillId="0" borderId="16" xfId="74" applyNumberFormat="1" applyFont="1" applyBorder="1" applyAlignment="1">
      <alignment horizontal="center" vertical="center" wrapText="1"/>
    </xf>
    <xf numFmtId="3" fontId="33" fillId="0" borderId="15" xfId="74" applyNumberFormat="1" applyFont="1" applyBorder="1" applyAlignment="1">
      <alignment horizontal="center" vertical="center" wrapText="1"/>
    </xf>
    <xf numFmtId="3" fontId="33" fillId="0" borderId="17" xfId="74" applyNumberFormat="1" applyFont="1" applyBorder="1" applyAlignment="1">
      <alignment horizontal="center" vertical="center" wrapText="1"/>
    </xf>
    <xf numFmtId="0" fontId="33" fillId="0" borderId="16" xfId="74" applyFont="1" applyBorder="1" applyAlignment="1">
      <alignment horizontal="center" vertical="center" wrapText="1"/>
    </xf>
    <xf numFmtId="0" fontId="33" fillId="0" borderId="17" xfId="74" applyFont="1" applyBorder="1" applyAlignment="1">
      <alignment horizontal="center" vertical="center" wrapText="1"/>
    </xf>
  </cellXfs>
  <cellStyles count="8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2"/>
  <sheetViews>
    <sheetView tabSelected="1" zoomScaleNormal="100" zoomScaleSheetLayoutView="100" workbookViewId="0">
      <pane ySplit="7" topLeftCell="A11" activePane="bottomLeft" state="frozen"/>
      <selection pane="bottomLeft" activeCell="J6" sqref="J6:L6"/>
    </sheetView>
  </sheetViews>
  <sheetFormatPr defaultRowHeight="12.75" x14ac:dyDescent="0.2"/>
  <cols>
    <col min="1" max="1" width="82" style="7" customWidth="1"/>
    <col min="2" max="2" width="14.7109375" style="2" customWidth="1"/>
    <col min="3" max="3" width="9.140625" style="1"/>
    <col min="4" max="4" width="10.7109375" style="9" customWidth="1"/>
    <col min="5" max="5" width="9.140625" style="2"/>
    <col min="6" max="6" width="9.140625" style="1"/>
    <col min="7" max="7" width="9.42578125" style="1" bestFit="1" customWidth="1"/>
    <col min="8" max="16384" width="9.140625" style="1"/>
  </cols>
  <sheetData>
    <row r="1" spans="1:13" x14ac:dyDescent="0.2">
      <c r="K1" s="47" t="s">
        <v>28</v>
      </c>
      <c r="L1" s="47"/>
    </row>
    <row r="2" spans="1:13" x14ac:dyDescent="0.2">
      <c r="A2" s="8"/>
      <c r="B2" s="4"/>
    </row>
    <row r="3" spans="1:13" ht="32.25" customHeight="1" x14ac:dyDescent="0.2">
      <c r="A3" s="46" t="s">
        <v>54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3" ht="12.75" customHeight="1" x14ac:dyDescent="0.2">
      <c r="A4" s="42"/>
      <c r="B4" s="42"/>
      <c r="C4" s="12"/>
    </row>
    <row r="5" spans="1:13" ht="15.75" x14ac:dyDescent="0.25">
      <c r="A5" s="41"/>
      <c r="B5" s="41"/>
      <c r="L5" s="29" t="s">
        <v>27</v>
      </c>
    </row>
    <row r="6" spans="1:13" ht="38.25" customHeight="1" x14ac:dyDescent="0.2">
      <c r="A6" s="43" t="s">
        <v>16</v>
      </c>
      <c r="B6" s="44" t="s">
        <v>52</v>
      </c>
      <c r="C6" s="44" t="s">
        <v>50</v>
      </c>
      <c r="D6" s="49" t="s">
        <v>55</v>
      </c>
      <c r="E6" s="51" t="s">
        <v>65</v>
      </c>
      <c r="F6" s="52"/>
      <c r="G6" s="53"/>
      <c r="H6" s="54" t="s">
        <v>51</v>
      </c>
      <c r="I6" s="55"/>
      <c r="J6" s="51" t="s">
        <v>72</v>
      </c>
      <c r="K6" s="52"/>
      <c r="L6" s="53"/>
    </row>
    <row r="7" spans="1:13" ht="36" x14ac:dyDescent="0.2">
      <c r="A7" s="43"/>
      <c r="B7" s="45"/>
      <c r="C7" s="48"/>
      <c r="D7" s="50"/>
      <c r="E7" s="38" t="s">
        <v>52</v>
      </c>
      <c r="F7" s="39" t="s">
        <v>50</v>
      </c>
      <c r="G7" s="38" t="s">
        <v>53</v>
      </c>
      <c r="H7" s="28" t="s">
        <v>52</v>
      </c>
      <c r="I7" s="30" t="s">
        <v>50</v>
      </c>
      <c r="J7" s="28" t="s">
        <v>52</v>
      </c>
      <c r="K7" s="30" t="s">
        <v>50</v>
      </c>
      <c r="L7" s="27" t="s">
        <v>53</v>
      </c>
      <c r="M7" s="34"/>
    </row>
    <row r="8" spans="1:13" x14ac:dyDescent="0.2">
      <c r="A8" s="13" t="s">
        <v>0</v>
      </c>
      <c r="B8" s="15"/>
      <c r="C8" s="31"/>
      <c r="D8" s="32"/>
      <c r="E8" s="31"/>
      <c r="F8" s="33"/>
      <c r="G8" s="33"/>
      <c r="H8" s="33"/>
      <c r="I8" s="33"/>
      <c r="J8" s="33"/>
      <c r="K8" s="33"/>
      <c r="L8" s="33"/>
      <c r="M8" s="34"/>
    </row>
    <row r="9" spans="1:13" x14ac:dyDescent="0.2">
      <c r="A9" s="16"/>
      <c r="B9" s="17"/>
      <c r="C9" s="31"/>
      <c r="D9" s="32"/>
      <c r="E9" s="31"/>
      <c r="F9" s="33"/>
      <c r="G9" s="33"/>
      <c r="H9" s="33"/>
      <c r="I9" s="33"/>
      <c r="J9" s="33"/>
      <c r="K9" s="33"/>
      <c r="L9" s="33"/>
      <c r="M9" s="34"/>
    </row>
    <row r="10" spans="1:13" s="5" customFormat="1" x14ac:dyDescent="0.2">
      <c r="A10" s="13" t="s">
        <v>8</v>
      </c>
      <c r="B10" s="15">
        <f t="shared" ref="B10:L10" si="0">SUM(B11:B23)</f>
        <v>745631</v>
      </c>
      <c r="C10" s="15">
        <f t="shared" si="0"/>
        <v>5718</v>
      </c>
      <c r="D10" s="15">
        <f t="shared" si="0"/>
        <v>751349</v>
      </c>
      <c r="E10" s="15">
        <f t="shared" si="0"/>
        <v>777351</v>
      </c>
      <c r="F10" s="15">
        <f t="shared" si="0"/>
        <v>5718</v>
      </c>
      <c r="G10" s="15">
        <f t="shared" si="0"/>
        <v>783069</v>
      </c>
      <c r="H10" s="15">
        <f t="shared" si="0"/>
        <v>25271</v>
      </c>
      <c r="I10" s="15">
        <f t="shared" si="0"/>
        <v>0</v>
      </c>
      <c r="J10" s="15">
        <f t="shared" si="0"/>
        <v>802622</v>
      </c>
      <c r="K10" s="15">
        <f t="shared" si="0"/>
        <v>5718</v>
      </c>
      <c r="L10" s="15">
        <f t="shared" si="0"/>
        <v>808340</v>
      </c>
      <c r="M10" s="35"/>
    </row>
    <row r="11" spans="1:13" s="5" customFormat="1" x14ac:dyDescent="0.2">
      <c r="A11" s="16" t="s">
        <v>56</v>
      </c>
      <c r="B11" s="15"/>
      <c r="C11" s="15"/>
      <c r="D11" s="15"/>
      <c r="E11" s="17">
        <v>543</v>
      </c>
      <c r="F11" s="15"/>
      <c r="G11" s="17">
        <f>SUM(E11:F11)</f>
        <v>543</v>
      </c>
      <c r="H11" s="17"/>
      <c r="I11" s="17"/>
      <c r="J11" s="17">
        <f>SUM(E11,H11)</f>
        <v>543</v>
      </c>
      <c r="K11" s="17">
        <f>SUM(F11,I11)</f>
        <v>0</v>
      </c>
      <c r="L11" s="17">
        <f>SUM(J11:K11)</f>
        <v>543</v>
      </c>
      <c r="M11" s="35"/>
    </row>
    <row r="12" spans="1:13" x14ac:dyDescent="0.2">
      <c r="A12" s="16" t="s">
        <v>17</v>
      </c>
      <c r="B12" s="17">
        <v>379475</v>
      </c>
      <c r="C12" s="17"/>
      <c r="D12" s="17">
        <f>SUM(B12:C12)</f>
        <v>379475</v>
      </c>
      <c r="E12" s="17">
        <v>381313</v>
      </c>
      <c r="F12" s="17"/>
      <c r="G12" s="17">
        <f>SUM(E12:F12)</f>
        <v>381313</v>
      </c>
      <c r="H12" s="17"/>
      <c r="I12" s="17"/>
      <c r="J12" s="17">
        <f>SUM(E12,H12)</f>
        <v>381313</v>
      </c>
      <c r="K12" s="17">
        <f>SUM(F12,I12)</f>
        <v>0</v>
      </c>
      <c r="L12" s="17">
        <f>SUM(J12:K12)</f>
        <v>381313</v>
      </c>
      <c r="M12" s="34"/>
    </row>
    <row r="13" spans="1:13" x14ac:dyDescent="0.2">
      <c r="A13" s="16" t="s">
        <v>18</v>
      </c>
      <c r="B13" s="17">
        <v>297280</v>
      </c>
      <c r="C13" s="17"/>
      <c r="D13" s="17">
        <f t="shared" ref="D13:D66" si="1">SUM(B13:C13)</f>
        <v>297280</v>
      </c>
      <c r="E13" s="17">
        <v>310576</v>
      </c>
      <c r="F13" s="17"/>
      <c r="G13" s="17">
        <f t="shared" ref="G13:G21" si="2">SUM(E13:F13)</f>
        <v>310576</v>
      </c>
      <c r="H13" s="17">
        <f>13864+17407</f>
        <v>31271</v>
      </c>
      <c r="I13" s="17"/>
      <c r="J13" s="17">
        <f t="shared" ref="J13:J66" si="3">SUM(E13,H13)</f>
        <v>341847</v>
      </c>
      <c r="K13" s="17">
        <f t="shared" ref="K13:K66" si="4">SUM(F13,I13)</f>
        <v>0</v>
      </c>
      <c r="L13" s="17">
        <f t="shared" ref="L13:L66" si="5">SUM(J13:K13)</f>
        <v>341847</v>
      </c>
      <c r="M13" s="34"/>
    </row>
    <row r="14" spans="1:13" x14ac:dyDescent="0.2">
      <c r="A14" s="16" t="s">
        <v>19</v>
      </c>
      <c r="B14" s="17">
        <v>42036</v>
      </c>
      <c r="C14" s="17"/>
      <c r="D14" s="17">
        <f t="shared" si="1"/>
        <v>42036</v>
      </c>
      <c r="E14" s="17">
        <v>43522</v>
      </c>
      <c r="F14" s="17"/>
      <c r="G14" s="17">
        <f t="shared" si="2"/>
        <v>43522</v>
      </c>
      <c r="H14" s="17">
        <f>1843+1511</f>
        <v>3354</v>
      </c>
      <c r="I14" s="17"/>
      <c r="J14" s="17">
        <f t="shared" si="3"/>
        <v>46876</v>
      </c>
      <c r="K14" s="17">
        <f t="shared" si="4"/>
        <v>0</v>
      </c>
      <c r="L14" s="17">
        <f t="shared" si="5"/>
        <v>46876</v>
      </c>
      <c r="M14" s="34"/>
    </row>
    <row r="15" spans="1:13" x14ac:dyDescent="0.2">
      <c r="A15" s="16" t="s">
        <v>31</v>
      </c>
      <c r="B15" s="17">
        <v>25000</v>
      </c>
      <c r="C15" s="17"/>
      <c r="D15" s="17">
        <f t="shared" si="1"/>
        <v>25000</v>
      </c>
      <c r="E15" s="17">
        <v>25000</v>
      </c>
      <c r="F15" s="17"/>
      <c r="G15" s="17">
        <f t="shared" si="2"/>
        <v>25000</v>
      </c>
      <c r="H15" s="17"/>
      <c r="I15" s="17"/>
      <c r="J15" s="17">
        <f t="shared" si="3"/>
        <v>25000</v>
      </c>
      <c r="K15" s="17">
        <f t="shared" si="4"/>
        <v>0</v>
      </c>
      <c r="L15" s="17">
        <f t="shared" si="5"/>
        <v>25000</v>
      </c>
      <c r="M15" s="34"/>
    </row>
    <row r="16" spans="1:13" x14ac:dyDescent="0.2">
      <c r="A16" s="16" t="s">
        <v>49</v>
      </c>
      <c r="B16" s="17">
        <v>1840</v>
      </c>
      <c r="C16" s="17"/>
      <c r="D16" s="17">
        <f t="shared" si="1"/>
        <v>1840</v>
      </c>
      <c r="E16" s="17">
        <v>1840</v>
      </c>
      <c r="F16" s="17"/>
      <c r="G16" s="17">
        <f t="shared" si="2"/>
        <v>1840</v>
      </c>
      <c r="H16" s="17">
        <v>-1340</v>
      </c>
      <c r="I16" s="17"/>
      <c r="J16" s="17">
        <f t="shared" si="3"/>
        <v>500</v>
      </c>
      <c r="K16" s="17">
        <f t="shared" si="4"/>
        <v>0</v>
      </c>
      <c r="L16" s="17">
        <f t="shared" si="5"/>
        <v>500</v>
      </c>
      <c r="M16" s="34"/>
    </row>
    <row r="17" spans="1:13" x14ac:dyDescent="0.2">
      <c r="A17" s="16" t="s">
        <v>29</v>
      </c>
      <c r="B17" s="17"/>
      <c r="C17" s="17">
        <v>3200</v>
      </c>
      <c r="D17" s="17">
        <f t="shared" si="1"/>
        <v>3200</v>
      </c>
      <c r="E17" s="17"/>
      <c r="F17" s="17">
        <v>3200</v>
      </c>
      <c r="G17" s="17">
        <f t="shared" si="2"/>
        <v>3200</v>
      </c>
      <c r="H17" s="17"/>
      <c r="I17" s="17"/>
      <c r="J17" s="17">
        <f t="shared" si="3"/>
        <v>0</v>
      </c>
      <c r="K17" s="17">
        <f t="shared" si="4"/>
        <v>3200</v>
      </c>
      <c r="L17" s="17">
        <f t="shared" si="5"/>
        <v>3200</v>
      </c>
      <c r="M17" s="34"/>
    </row>
    <row r="18" spans="1:13" x14ac:dyDescent="0.2">
      <c r="A18" s="16" t="s">
        <v>20</v>
      </c>
      <c r="B18" s="17"/>
      <c r="C18" s="17">
        <v>2518</v>
      </c>
      <c r="D18" s="17">
        <f t="shared" si="1"/>
        <v>2518</v>
      </c>
      <c r="E18" s="17"/>
      <c r="F18" s="17">
        <v>2518</v>
      </c>
      <c r="G18" s="17">
        <f t="shared" si="2"/>
        <v>2518</v>
      </c>
      <c r="H18" s="17"/>
      <c r="I18" s="17"/>
      <c r="J18" s="17">
        <f t="shared" si="3"/>
        <v>0</v>
      </c>
      <c r="K18" s="17">
        <f t="shared" si="4"/>
        <v>2518</v>
      </c>
      <c r="L18" s="17">
        <f t="shared" si="5"/>
        <v>2518</v>
      </c>
      <c r="M18" s="34"/>
    </row>
    <row r="19" spans="1:13" x14ac:dyDescent="0.2">
      <c r="A19" s="16" t="s">
        <v>57</v>
      </c>
      <c r="B19" s="17"/>
      <c r="C19" s="17"/>
      <c r="D19" s="17"/>
      <c r="E19" s="17">
        <v>737</v>
      </c>
      <c r="F19" s="17"/>
      <c r="G19" s="17">
        <f t="shared" si="2"/>
        <v>737</v>
      </c>
      <c r="H19" s="17">
        <v>978</v>
      </c>
      <c r="I19" s="17"/>
      <c r="J19" s="17">
        <f t="shared" si="3"/>
        <v>1715</v>
      </c>
      <c r="K19" s="17">
        <f t="shared" si="4"/>
        <v>0</v>
      </c>
      <c r="L19" s="17">
        <f t="shared" si="5"/>
        <v>1715</v>
      </c>
      <c r="M19" s="34"/>
    </row>
    <row r="20" spans="1:13" x14ac:dyDescent="0.2">
      <c r="A20" s="16" t="s">
        <v>58</v>
      </c>
      <c r="B20" s="17"/>
      <c r="C20" s="17"/>
      <c r="D20" s="17"/>
      <c r="E20" s="17">
        <v>13128</v>
      </c>
      <c r="F20" s="17"/>
      <c r="G20" s="17">
        <f t="shared" si="2"/>
        <v>13128</v>
      </c>
      <c r="H20" s="17">
        <v>-13128</v>
      </c>
      <c r="I20" s="17"/>
      <c r="J20" s="17">
        <f t="shared" si="3"/>
        <v>0</v>
      </c>
      <c r="K20" s="17">
        <f t="shared" si="4"/>
        <v>0</v>
      </c>
      <c r="L20" s="17">
        <f t="shared" si="5"/>
        <v>0</v>
      </c>
      <c r="M20" s="34"/>
    </row>
    <row r="21" spans="1:13" x14ac:dyDescent="0.2">
      <c r="A21" s="16" t="s">
        <v>59</v>
      </c>
      <c r="B21" s="17"/>
      <c r="C21" s="17"/>
      <c r="D21" s="17"/>
      <c r="E21" s="17">
        <v>692</v>
      </c>
      <c r="F21" s="17"/>
      <c r="G21" s="17">
        <f t="shared" si="2"/>
        <v>692</v>
      </c>
      <c r="H21" s="17"/>
      <c r="I21" s="17"/>
      <c r="J21" s="17">
        <f t="shared" si="3"/>
        <v>692</v>
      </c>
      <c r="K21" s="17">
        <f t="shared" si="4"/>
        <v>0</v>
      </c>
      <c r="L21" s="17">
        <f t="shared" si="5"/>
        <v>692</v>
      </c>
      <c r="M21" s="34"/>
    </row>
    <row r="22" spans="1:13" x14ac:dyDescent="0.2">
      <c r="A22" s="16" t="s">
        <v>66</v>
      </c>
      <c r="B22" s="17"/>
      <c r="C22" s="17"/>
      <c r="D22" s="17"/>
      <c r="E22" s="17"/>
      <c r="F22" s="17"/>
      <c r="G22" s="17"/>
      <c r="H22" s="17">
        <v>4136</v>
      </c>
      <c r="I22" s="17"/>
      <c r="J22" s="17">
        <f t="shared" si="3"/>
        <v>4136</v>
      </c>
      <c r="K22" s="17">
        <f t="shared" si="4"/>
        <v>0</v>
      </c>
      <c r="L22" s="17">
        <f t="shared" si="5"/>
        <v>4136</v>
      </c>
      <c r="M22" s="34"/>
    </row>
    <row r="23" spans="1:13" x14ac:dyDescent="0.2">
      <c r="A23" s="16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34"/>
    </row>
    <row r="24" spans="1:13" s="5" customFormat="1" x14ac:dyDescent="0.2">
      <c r="A24" s="13" t="s">
        <v>9</v>
      </c>
      <c r="B24" s="15">
        <f>SUM(B26:B26)</f>
        <v>0</v>
      </c>
      <c r="C24" s="15">
        <f t="shared" ref="C24:L24" si="6">SUM(C26:C26)</f>
        <v>0</v>
      </c>
      <c r="D24" s="15">
        <f t="shared" si="6"/>
        <v>0</v>
      </c>
      <c r="E24" s="15">
        <f t="shared" si="6"/>
        <v>0</v>
      </c>
      <c r="F24" s="15">
        <f t="shared" si="6"/>
        <v>0</v>
      </c>
      <c r="G24" s="15">
        <f t="shared" si="6"/>
        <v>0</v>
      </c>
      <c r="H24" s="15">
        <f t="shared" si="6"/>
        <v>0</v>
      </c>
      <c r="I24" s="15">
        <f t="shared" si="6"/>
        <v>0</v>
      </c>
      <c r="J24" s="15">
        <f t="shared" si="6"/>
        <v>0</v>
      </c>
      <c r="K24" s="15">
        <f t="shared" si="6"/>
        <v>0</v>
      </c>
      <c r="L24" s="15">
        <f t="shared" si="6"/>
        <v>0</v>
      </c>
      <c r="M24" s="35"/>
    </row>
    <row r="25" spans="1:13" s="5" customFormat="1" x14ac:dyDescent="0.2"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35"/>
    </row>
    <row r="26" spans="1:13" x14ac:dyDescent="0.2">
      <c r="A26" s="16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34"/>
    </row>
    <row r="27" spans="1:13" s="11" customFormat="1" ht="13.5" x14ac:dyDescent="0.25">
      <c r="A27" s="18" t="s">
        <v>10</v>
      </c>
      <c r="B27" s="19">
        <f t="shared" ref="B27:L27" si="7">SUM(B10,B24)</f>
        <v>745631</v>
      </c>
      <c r="C27" s="19">
        <f t="shared" si="7"/>
        <v>5718</v>
      </c>
      <c r="D27" s="19">
        <f t="shared" si="7"/>
        <v>751349</v>
      </c>
      <c r="E27" s="19">
        <f t="shared" si="7"/>
        <v>777351</v>
      </c>
      <c r="F27" s="19">
        <f t="shared" si="7"/>
        <v>5718</v>
      </c>
      <c r="G27" s="19">
        <f t="shared" si="7"/>
        <v>783069</v>
      </c>
      <c r="H27" s="19">
        <f t="shared" si="7"/>
        <v>25271</v>
      </c>
      <c r="I27" s="19">
        <f t="shared" si="7"/>
        <v>0</v>
      </c>
      <c r="J27" s="19">
        <f t="shared" si="7"/>
        <v>802622</v>
      </c>
      <c r="K27" s="19">
        <f t="shared" si="7"/>
        <v>5718</v>
      </c>
      <c r="L27" s="19">
        <f t="shared" si="7"/>
        <v>808340</v>
      </c>
      <c r="M27" s="36"/>
    </row>
    <row r="28" spans="1:13" x14ac:dyDescent="0.2">
      <c r="A28" s="16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34"/>
    </row>
    <row r="29" spans="1:13" x14ac:dyDescent="0.2">
      <c r="A29" s="13" t="s">
        <v>6</v>
      </c>
      <c r="B29" s="15">
        <f>SUM(B30:B30)</f>
        <v>0</v>
      </c>
      <c r="C29" s="15">
        <f t="shared" ref="C29:L29" si="8">SUM(C30:C30)</f>
        <v>0</v>
      </c>
      <c r="D29" s="15">
        <f t="shared" si="8"/>
        <v>0</v>
      </c>
      <c r="E29" s="15">
        <f t="shared" si="8"/>
        <v>0</v>
      </c>
      <c r="F29" s="15">
        <f t="shared" si="8"/>
        <v>0</v>
      </c>
      <c r="G29" s="15">
        <f t="shared" si="8"/>
        <v>0</v>
      </c>
      <c r="H29" s="15">
        <f t="shared" si="8"/>
        <v>0</v>
      </c>
      <c r="I29" s="15">
        <f t="shared" si="8"/>
        <v>0</v>
      </c>
      <c r="J29" s="15">
        <f t="shared" si="8"/>
        <v>0</v>
      </c>
      <c r="K29" s="15">
        <f t="shared" si="8"/>
        <v>0</v>
      </c>
      <c r="L29" s="15">
        <f t="shared" si="8"/>
        <v>0</v>
      </c>
      <c r="M29" s="34"/>
    </row>
    <row r="30" spans="1:13" x14ac:dyDescent="0.2">
      <c r="A30" s="16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34"/>
    </row>
    <row r="31" spans="1:13" s="5" customFormat="1" x14ac:dyDescent="0.2">
      <c r="A31" s="13" t="s">
        <v>1</v>
      </c>
      <c r="B31" s="15">
        <f>SUM(B32)</f>
        <v>0</v>
      </c>
      <c r="C31" s="15">
        <f t="shared" ref="C31:L31" si="9">SUM(C32)</f>
        <v>30000</v>
      </c>
      <c r="D31" s="15">
        <f t="shared" si="9"/>
        <v>30000</v>
      </c>
      <c r="E31" s="15">
        <f t="shared" si="9"/>
        <v>0</v>
      </c>
      <c r="F31" s="15">
        <f t="shared" si="9"/>
        <v>30000</v>
      </c>
      <c r="G31" s="15">
        <f t="shared" si="9"/>
        <v>30000</v>
      </c>
      <c r="H31" s="15">
        <f t="shared" si="9"/>
        <v>0</v>
      </c>
      <c r="I31" s="15">
        <f t="shared" si="9"/>
        <v>0</v>
      </c>
      <c r="J31" s="15">
        <f t="shared" si="9"/>
        <v>0</v>
      </c>
      <c r="K31" s="15">
        <f t="shared" si="9"/>
        <v>30000</v>
      </c>
      <c r="L31" s="15">
        <f t="shared" si="9"/>
        <v>30000</v>
      </c>
      <c r="M31" s="35"/>
    </row>
    <row r="32" spans="1:13" s="5" customFormat="1" x14ac:dyDescent="0.2">
      <c r="A32" s="16" t="s">
        <v>21</v>
      </c>
      <c r="B32" s="17"/>
      <c r="C32" s="17">
        <v>30000</v>
      </c>
      <c r="D32" s="17">
        <f t="shared" si="1"/>
        <v>30000</v>
      </c>
      <c r="E32" s="17"/>
      <c r="F32" s="17">
        <v>30000</v>
      </c>
      <c r="G32" s="17">
        <f t="shared" ref="G32" si="10">SUM(E32:F32)</f>
        <v>30000</v>
      </c>
      <c r="H32" s="17"/>
      <c r="I32" s="17"/>
      <c r="J32" s="17">
        <f t="shared" si="3"/>
        <v>0</v>
      </c>
      <c r="K32" s="17">
        <f t="shared" si="4"/>
        <v>30000</v>
      </c>
      <c r="L32" s="17">
        <f t="shared" si="5"/>
        <v>30000</v>
      </c>
      <c r="M32" s="35"/>
    </row>
    <row r="33" spans="1:13" x14ac:dyDescent="0.2">
      <c r="A33" s="16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34"/>
    </row>
    <row r="34" spans="1:13" s="5" customFormat="1" x14ac:dyDescent="0.2">
      <c r="A34" s="13" t="s">
        <v>13</v>
      </c>
      <c r="B34" s="15">
        <v>0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35"/>
    </row>
    <row r="35" spans="1:13" x14ac:dyDescent="0.2">
      <c r="A35" s="16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34"/>
    </row>
    <row r="36" spans="1:13" s="11" customFormat="1" ht="13.5" x14ac:dyDescent="0.25">
      <c r="A36" s="18" t="s">
        <v>14</v>
      </c>
      <c r="B36" s="19">
        <f>SUM(B31,B29,B34)</f>
        <v>0</v>
      </c>
      <c r="C36" s="19">
        <f t="shared" ref="C36:L36" si="11">SUM(C31,C29,C34)</f>
        <v>30000</v>
      </c>
      <c r="D36" s="19">
        <f t="shared" si="11"/>
        <v>30000</v>
      </c>
      <c r="E36" s="19">
        <f t="shared" si="11"/>
        <v>0</v>
      </c>
      <c r="F36" s="19">
        <f t="shared" si="11"/>
        <v>30000</v>
      </c>
      <c r="G36" s="19">
        <f t="shared" si="11"/>
        <v>30000</v>
      </c>
      <c r="H36" s="19">
        <f t="shared" si="11"/>
        <v>0</v>
      </c>
      <c r="I36" s="19">
        <f t="shared" si="11"/>
        <v>0</v>
      </c>
      <c r="J36" s="19">
        <f t="shared" si="11"/>
        <v>0</v>
      </c>
      <c r="K36" s="19">
        <f t="shared" si="11"/>
        <v>30000</v>
      </c>
      <c r="L36" s="19">
        <f t="shared" si="11"/>
        <v>30000</v>
      </c>
      <c r="M36" s="36"/>
    </row>
    <row r="37" spans="1:13" x14ac:dyDescent="0.2">
      <c r="A37" s="16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34"/>
    </row>
    <row r="38" spans="1:13" x14ac:dyDescent="0.2">
      <c r="A38" s="16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34"/>
    </row>
    <row r="39" spans="1:13" s="5" customFormat="1" x14ac:dyDescent="0.2">
      <c r="A39" s="13" t="s">
        <v>7</v>
      </c>
      <c r="B39" s="15">
        <f t="shared" ref="B39:K39" si="12">SUM(B40:B55)</f>
        <v>1467393</v>
      </c>
      <c r="C39" s="15">
        <f t="shared" si="12"/>
        <v>0</v>
      </c>
      <c r="D39" s="15">
        <f t="shared" si="12"/>
        <v>1467393</v>
      </c>
      <c r="E39" s="15">
        <f t="shared" si="12"/>
        <v>1458678</v>
      </c>
      <c r="F39" s="15">
        <f t="shared" si="12"/>
        <v>0</v>
      </c>
      <c r="G39" s="15">
        <f t="shared" si="12"/>
        <v>1458678</v>
      </c>
      <c r="H39" s="15">
        <f t="shared" si="12"/>
        <v>-601003</v>
      </c>
      <c r="I39" s="15">
        <f t="shared" si="12"/>
        <v>0</v>
      </c>
      <c r="J39" s="15">
        <f t="shared" si="12"/>
        <v>857675</v>
      </c>
      <c r="K39" s="15">
        <f t="shared" si="12"/>
        <v>0</v>
      </c>
      <c r="L39" s="15">
        <f>SUM(L40:L55)</f>
        <v>857675</v>
      </c>
      <c r="M39" s="35"/>
    </row>
    <row r="40" spans="1:13" s="5" customFormat="1" x14ac:dyDescent="0.2">
      <c r="A40" s="16" t="s">
        <v>35</v>
      </c>
      <c r="B40" s="17">
        <v>200000</v>
      </c>
      <c r="C40" s="17"/>
      <c r="D40" s="17">
        <f t="shared" si="1"/>
        <v>200000</v>
      </c>
      <c r="E40" s="17">
        <v>200000</v>
      </c>
      <c r="F40" s="17"/>
      <c r="G40" s="17">
        <f t="shared" ref="G40:G57" si="13">SUM(E40:F40)</f>
        <v>200000</v>
      </c>
      <c r="H40" s="17"/>
      <c r="I40" s="17"/>
      <c r="J40" s="17">
        <f t="shared" si="3"/>
        <v>200000</v>
      </c>
      <c r="K40" s="17">
        <f t="shared" si="4"/>
        <v>0</v>
      </c>
      <c r="L40" s="17">
        <f t="shared" si="5"/>
        <v>200000</v>
      </c>
      <c r="M40" s="35"/>
    </row>
    <row r="41" spans="1:13" s="5" customFormat="1" x14ac:dyDescent="0.2">
      <c r="A41" s="16" t="s">
        <v>36</v>
      </c>
      <c r="B41" s="17">
        <v>110000</v>
      </c>
      <c r="C41" s="17"/>
      <c r="D41" s="17">
        <f t="shared" si="1"/>
        <v>110000</v>
      </c>
      <c r="E41" s="17">
        <v>110000</v>
      </c>
      <c r="F41" s="17"/>
      <c r="G41" s="17">
        <f t="shared" si="13"/>
        <v>110000</v>
      </c>
      <c r="H41" s="17">
        <v>105521</v>
      </c>
      <c r="I41" s="17"/>
      <c r="J41" s="17">
        <f t="shared" si="3"/>
        <v>215521</v>
      </c>
      <c r="K41" s="17">
        <f t="shared" si="4"/>
        <v>0</v>
      </c>
      <c r="L41" s="17">
        <f t="shared" si="5"/>
        <v>215521</v>
      </c>
      <c r="M41" s="35"/>
    </row>
    <row r="42" spans="1:13" s="5" customFormat="1" x14ac:dyDescent="0.2">
      <c r="A42" s="16" t="s">
        <v>37</v>
      </c>
      <c r="B42" s="17">
        <v>9000</v>
      </c>
      <c r="C42" s="17"/>
      <c r="D42" s="17">
        <f t="shared" si="1"/>
        <v>9000</v>
      </c>
      <c r="E42" s="17">
        <v>9000</v>
      </c>
      <c r="F42" s="17"/>
      <c r="G42" s="17">
        <f t="shared" si="13"/>
        <v>9000</v>
      </c>
      <c r="H42" s="17"/>
      <c r="I42" s="17"/>
      <c r="J42" s="17">
        <f t="shared" si="3"/>
        <v>9000</v>
      </c>
      <c r="K42" s="17">
        <f t="shared" si="4"/>
        <v>0</v>
      </c>
      <c r="L42" s="17">
        <f t="shared" si="5"/>
        <v>9000</v>
      </c>
      <c r="M42" s="35"/>
    </row>
    <row r="43" spans="1:13" s="5" customFormat="1" x14ac:dyDescent="0.2">
      <c r="A43" s="16" t="s">
        <v>38</v>
      </c>
      <c r="B43" s="17">
        <v>400000</v>
      </c>
      <c r="C43" s="17"/>
      <c r="D43" s="17">
        <f t="shared" si="1"/>
        <v>400000</v>
      </c>
      <c r="E43" s="17">
        <v>400000</v>
      </c>
      <c r="F43" s="17"/>
      <c r="G43" s="17">
        <f t="shared" si="13"/>
        <v>400000</v>
      </c>
      <c r="H43" s="17">
        <v>-397000</v>
      </c>
      <c r="I43" s="17"/>
      <c r="J43" s="17">
        <f t="shared" si="3"/>
        <v>3000</v>
      </c>
      <c r="K43" s="17">
        <f t="shared" si="4"/>
        <v>0</v>
      </c>
      <c r="L43" s="17">
        <f t="shared" si="5"/>
        <v>3000</v>
      </c>
      <c r="M43" s="35"/>
    </row>
    <row r="44" spans="1:13" s="5" customFormat="1" x14ac:dyDescent="0.2">
      <c r="A44" s="16" t="s">
        <v>39</v>
      </c>
      <c r="B44" s="17">
        <v>50000</v>
      </c>
      <c r="C44" s="17"/>
      <c r="D44" s="17">
        <f t="shared" si="1"/>
        <v>50000</v>
      </c>
      <c r="E44" s="17">
        <v>50000</v>
      </c>
      <c r="F44" s="17"/>
      <c r="G44" s="17">
        <f t="shared" si="13"/>
        <v>50000</v>
      </c>
      <c r="H44" s="17"/>
      <c r="I44" s="17"/>
      <c r="J44" s="17">
        <f t="shared" si="3"/>
        <v>50000</v>
      </c>
      <c r="K44" s="17">
        <f t="shared" si="4"/>
        <v>0</v>
      </c>
      <c r="L44" s="17">
        <f t="shared" si="5"/>
        <v>50000</v>
      </c>
      <c r="M44" s="35"/>
    </row>
    <row r="45" spans="1:13" s="5" customFormat="1" x14ac:dyDescent="0.2">
      <c r="A45" s="16" t="s">
        <v>40</v>
      </c>
      <c r="B45" s="17">
        <v>125000</v>
      </c>
      <c r="C45" s="17"/>
      <c r="D45" s="17">
        <f t="shared" si="1"/>
        <v>125000</v>
      </c>
      <c r="E45" s="17">
        <v>125000</v>
      </c>
      <c r="F45" s="17"/>
      <c r="G45" s="17">
        <f t="shared" si="13"/>
        <v>125000</v>
      </c>
      <c r="H45" s="17">
        <v>-125000</v>
      </c>
      <c r="I45" s="17"/>
      <c r="J45" s="17">
        <f t="shared" si="3"/>
        <v>0</v>
      </c>
      <c r="K45" s="17">
        <f t="shared" si="4"/>
        <v>0</v>
      </c>
      <c r="L45" s="17">
        <f t="shared" si="5"/>
        <v>0</v>
      </c>
      <c r="M45" s="35"/>
    </row>
    <row r="46" spans="1:13" s="5" customFormat="1" x14ac:dyDescent="0.2">
      <c r="A46" s="16" t="s">
        <v>41</v>
      </c>
      <c r="B46" s="17">
        <v>85000</v>
      </c>
      <c r="C46" s="17"/>
      <c r="D46" s="17">
        <f t="shared" si="1"/>
        <v>85000</v>
      </c>
      <c r="E46" s="17">
        <v>85000</v>
      </c>
      <c r="F46" s="17"/>
      <c r="G46" s="17">
        <f t="shared" si="13"/>
        <v>85000</v>
      </c>
      <c r="H46" s="17">
        <v>85000</v>
      </c>
      <c r="I46" s="17"/>
      <c r="J46" s="17">
        <f t="shared" si="3"/>
        <v>170000</v>
      </c>
      <c r="K46" s="17">
        <f t="shared" si="4"/>
        <v>0</v>
      </c>
      <c r="L46" s="17">
        <f t="shared" si="5"/>
        <v>170000</v>
      </c>
      <c r="M46" s="35"/>
    </row>
    <row r="47" spans="1:13" s="5" customFormat="1" x14ac:dyDescent="0.2">
      <c r="A47" s="16" t="s">
        <v>42</v>
      </c>
      <c r="B47" s="17">
        <v>77808</v>
      </c>
      <c r="C47" s="17"/>
      <c r="D47" s="17">
        <f t="shared" si="1"/>
        <v>77808</v>
      </c>
      <c r="E47" s="17">
        <v>77808</v>
      </c>
      <c r="F47" s="17"/>
      <c r="G47" s="17">
        <f t="shared" si="13"/>
        <v>77808</v>
      </c>
      <c r="H47" s="17">
        <v>-77808</v>
      </c>
      <c r="I47" s="17"/>
      <c r="J47" s="17">
        <f t="shared" si="3"/>
        <v>0</v>
      </c>
      <c r="K47" s="17">
        <f t="shared" si="4"/>
        <v>0</v>
      </c>
      <c r="L47" s="17">
        <f t="shared" si="5"/>
        <v>0</v>
      </c>
      <c r="M47" s="35"/>
    </row>
    <row r="48" spans="1:13" s="5" customFormat="1" ht="12.75" customHeight="1" x14ac:dyDescent="0.2">
      <c r="A48" s="16" t="s">
        <v>48</v>
      </c>
      <c r="B48" s="17">
        <v>10591</v>
      </c>
      <c r="C48" s="17"/>
      <c r="D48" s="17">
        <f t="shared" si="1"/>
        <v>10591</v>
      </c>
      <c r="E48" s="17">
        <v>10591</v>
      </c>
      <c r="F48" s="17"/>
      <c r="G48" s="17">
        <f t="shared" si="13"/>
        <v>10591</v>
      </c>
      <c r="H48" s="17">
        <v>-10591</v>
      </c>
      <c r="I48" s="17"/>
      <c r="J48" s="17">
        <f t="shared" si="3"/>
        <v>0</v>
      </c>
      <c r="K48" s="17">
        <f t="shared" si="4"/>
        <v>0</v>
      </c>
      <c r="L48" s="17">
        <f t="shared" si="5"/>
        <v>0</v>
      </c>
      <c r="M48" s="35"/>
    </row>
    <row r="49" spans="1:13" s="5" customFormat="1" x14ac:dyDescent="0.2">
      <c r="A49" s="16" t="s">
        <v>43</v>
      </c>
      <c r="B49" s="17">
        <v>38715</v>
      </c>
      <c r="C49" s="17"/>
      <c r="D49" s="17">
        <f t="shared" si="1"/>
        <v>38715</v>
      </c>
      <c r="E49" s="17">
        <v>0</v>
      </c>
      <c r="F49" s="17"/>
      <c r="G49" s="17">
        <f t="shared" si="13"/>
        <v>0</v>
      </c>
      <c r="H49" s="17"/>
      <c r="I49" s="17"/>
      <c r="J49" s="17">
        <f t="shared" si="3"/>
        <v>0</v>
      </c>
      <c r="K49" s="17">
        <f t="shared" si="4"/>
        <v>0</v>
      </c>
      <c r="L49" s="17">
        <f t="shared" si="5"/>
        <v>0</v>
      </c>
      <c r="M49" s="35"/>
    </row>
    <row r="50" spans="1:13" s="5" customFormat="1" x14ac:dyDescent="0.2">
      <c r="A50" s="17" t="s">
        <v>44</v>
      </c>
      <c r="B50" s="17">
        <v>129453</v>
      </c>
      <c r="C50" s="17"/>
      <c r="D50" s="17">
        <f t="shared" si="1"/>
        <v>129453</v>
      </c>
      <c r="E50" s="17">
        <v>129453</v>
      </c>
      <c r="F50" s="17"/>
      <c r="G50" s="17">
        <f t="shared" si="13"/>
        <v>129453</v>
      </c>
      <c r="H50" s="17">
        <v>-57888</v>
      </c>
      <c r="I50" s="17"/>
      <c r="J50" s="17">
        <f t="shared" si="3"/>
        <v>71565</v>
      </c>
      <c r="K50" s="17">
        <f t="shared" si="4"/>
        <v>0</v>
      </c>
      <c r="L50" s="17">
        <f t="shared" si="5"/>
        <v>71565</v>
      </c>
      <c r="M50" s="35"/>
    </row>
    <row r="51" spans="1:13" s="5" customFormat="1" x14ac:dyDescent="0.2">
      <c r="A51" s="17" t="s">
        <v>45</v>
      </c>
      <c r="B51" s="17">
        <v>200000</v>
      </c>
      <c r="C51" s="17"/>
      <c r="D51" s="17">
        <f t="shared" si="1"/>
        <v>200000</v>
      </c>
      <c r="E51" s="17">
        <v>200000</v>
      </c>
      <c r="F51" s="17"/>
      <c r="G51" s="17">
        <f t="shared" si="13"/>
        <v>200000</v>
      </c>
      <c r="H51" s="17">
        <v>-114417</v>
      </c>
      <c r="I51" s="17"/>
      <c r="J51" s="17">
        <f t="shared" si="3"/>
        <v>85583</v>
      </c>
      <c r="K51" s="17">
        <f t="shared" si="4"/>
        <v>0</v>
      </c>
      <c r="L51" s="17">
        <f t="shared" si="5"/>
        <v>85583</v>
      </c>
      <c r="M51" s="35"/>
    </row>
    <row r="52" spans="1:13" s="5" customFormat="1" x14ac:dyDescent="0.2">
      <c r="A52" s="17" t="s">
        <v>46</v>
      </c>
      <c r="B52" s="17">
        <v>9878</v>
      </c>
      <c r="C52" s="17"/>
      <c r="D52" s="17">
        <f t="shared" si="1"/>
        <v>9878</v>
      </c>
      <c r="E52" s="17">
        <v>9878</v>
      </c>
      <c r="F52" s="17"/>
      <c r="G52" s="17">
        <f t="shared" si="13"/>
        <v>9878</v>
      </c>
      <c r="H52" s="17"/>
      <c r="I52" s="17"/>
      <c r="J52" s="17">
        <f t="shared" si="3"/>
        <v>9878</v>
      </c>
      <c r="K52" s="17">
        <f t="shared" si="4"/>
        <v>0</v>
      </c>
      <c r="L52" s="17">
        <f t="shared" si="5"/>
        <v>9878</v>
      </c>
      <c r="M52" s="35"/>
    </row>
    <row r="53" spans="1:13" s="5" customFormat="1" x14ac:dyDescent="0.2">
      <c r="A53" s="17" t="s">
        <v>47</v>
      </c>
      <c r="B53" s="17">
        <v>21948</v>
      </c>
      <c r="C53" s="17"/>
      <c r="D53" s="17">
        <f t="shared" si="1"/>
        <v>21948</v>
      </c>
      <c r="E53" s="17">
        <v>21948</v>
      </c>
      <c r="F53" s="17"/>
      <c r="G53" s="17">
        <f t="shared" si="13"/>
        <v>21948</v>
      </c>
      <c r="H53" s="17">
        <v>-21948</v>
      </c>
      <c r="I53" s="17"/>
      <c r="J53" s="17">
        <f t="shared" si="3"/>
        <v>0</v>
      </c>
      <c r="K53" s="17">
        <f t="shared" si="4"/>
        <v>0</v>
      </c>
      <c r="L53" s="17">
        <f t="shared" si="5"/>
        <v>0</v>
      </c>
      <c r="M53" s="35"/>
    </row>
    <row r="54" spans="1:13" s="5" customFormat="1" x14ac:dyDescent="0.2">
      <c r="A54" s="17" t="s">
        <v>61</v>
      </c>
      <c r="B54" s="17"/>
      <c r="C54" s="17"/>
      <c r="D54" s="17"/>
      <c r="E54" s="17">
        <v>30000</v>
      </c>
      <c r="F54" s="17"/>
      <c r="G54" s="17">
        <f t="shared" si="13"/>
        <v>30000</v>
      </c>
      <c r="H54" s="17"/>
      <c r="I54" s="17"/>
      <c r="J54" s="17">
        <f t="shared" si="3"/>
        <v>30000</v>
      </c>
      <c r="K54" s="17">
        <f t="shared" si="4"/>
        <v>0</v>
      </c>
      <c r="L54" s="17">
        <f t="shared" si="5"/>
        <v>30000</v>
      </c>
      <c r="M54" s="35"/>
    </row>
    <row r="55" spans="1:13" s="5" customFormat="1" x14ac:dyDescent="0.2">
      <c r="A55" s="16" t="s">
        <v>58</v>
      </c>
      <c r="B55" s="17"/>
      <c r="C55" s="17"/>
      <c r="D55" s="17"/>
      <c r="E55" s="17"/>
      <c r="F55" s="17"/>
      <c r="G55" s="17"/>
      <c r="H55" s="17">
        <v>13128</v>
      </c>
      <c r="I55" s="17"/>
      <c r="J55" s="17">
        <f t="shared" si="3"/>
        <v>13128</v>
      </c>
      <c r="K55" s="17">
        <f t="shared" si="4"/>
        <v>0</v>
      </c>
      <c r="L55" s="17">
        <f t="shared" si="5"/>
        <v>13128</v>
      </c>
      <c r="M55" s="35"/>
    </row>
    <row r="56" spans="1:13" x14ac:dyDescent="0.2">
      <c r="A56" s="16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34"/>
    </row>
    <row r="57" spans="1:13" s="5" customFormat="1" ht="12" customHeight="1" x14ac:dyDescent="0.2">
      <c r="A57" s="13" t="s">
        <v>2</v>
      </c>
      <c r="B57" s="15">
        <v>0</v>
      </c>
      <c r="C57" s="15"/>
      <c r="D57" s="17">
        <f t="shared" si="1"/>
        <v>0</v>
      </c>
      <c r="E57" s="15">
        <v>0</v>
      </c>
      <c r="F57" s="15"/>
      <c r="G57" s="17">
        <f t="shared" si="13"/>
        <v>0</v>
      </c>
      <c r="H57" s="15"/>
      <c r="I57" s="15"/>
      <c r="J57" s="17">
        <f t="shared" si="3"/>
        <v>0</v>
      </c>
      <c r="K57" s="17"/>
      <c r="L57" s="17"/>
      <c r="M57" s="35"/>
    </row>
    <row r="58" spans="1:13" x14ac:dyDescent="0.2">
      <c r="A58" s="16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34"/>
    </row>
    <row r="59" spans="1:13" s="11" customFormat="1" ht="13.5" x14ac:dyDescent="0.25">
      <c r="A59" s="18" t="s">
        <v>11</v>
      </c>
      <c r="B59" s="19">
        <f>SUM(B39,B57)</f>
        <v>1467393</v>
      </c>
      <c r="C59" s="19">
        <f t="shared" ref="C59:L59" si="14">SUM(C39,C57)</f>
        <v>0</v>
      </c>
      <c r="D59" s="19">
        <f t="shared" si="14"/>
        <v>1467393</v>
      </c>
      <c r="E59" s="19">
        <f t="shared" si="14"/>
        <v>1458678</v>
      </c>
      <c r="F59" s="19">
        <f t="shared" si="14"/>
        <v>0</v>
      </c>
      <c r="G59" s="19">
        <f t="shared" si="14"/>
        <v>1458678</v>
      </c>
      <c r="H59" s="19">
        <f t="shared" si="14"/>
        <v>-601003</v>
      </c>
      <c r="I59" s="19">
        <f t="shared" si="14"/>
        <v>0</v>
      </c>
      <c r="J59" s="19">
        <f t="shared" si="14"/>
        <v>857675</v>
      </c>
      <c r="K59" s="19">
        <f t="shared" si="14"/>
        <v>0</v>
      </c>
      <c r="L59" s="19">
        <f t="shared" si="14"/>
        <v>857675</v>
      </c>
      <c r="M59" s="36"/>
    </row>
    <row r="60" spans="1:13" s="11" customFormat="1" ht="13.5" x14ac:dyDescent="0.25">
      <c r="A60" s="18"/>
      <c r="B60" s="19"/>
      <c r="C60" s="19"/>
      <c r="D60" s="17"/>
      <c r="E60" s="19"/>
      <c r="F60" s="19"/>
      <c r="G60" s="17"/>
      <c r="H60" s="19"/>
      <c r="I60" s="19"/>
      <c r="J60" s="17"/>
      <c r="K60" s="17"/>
      <c r="L60" s="17"/>
      <c r="M60" s="36"/>
    </row>
    <row r="61" spans="1:13" x14ac:dyDescent="0.2">
      <c r="A61" s="16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34"/>
    </row>
    <row r="62" spans="1:13" s="5" customFormat="1" x14ac:dyDescent="0.2">
      <c r="A62" s="13" t="s">
        <v>5</v>
      </c>
      <c r="B62" s="15">
        <f>SUM(B63:B63)</f>
        <v>0</v>
      </c>
      <c r="C62" s="15">
        <f t="shared" ref="C62:L62" si="15">SUM(C63:C63)</f>
        <v>0</v>
      </c>
      <c r="D62" s="15">
        <f t="shared" si="15"/>
        <v>0</v>
      </c>
      <c r="E62" s="15">
        <f t="shared" si="15"/>
        <v>0</v>
      </c>
      <c r="F62" s="15">
        <f t="shared" si="15"/>
        <v>0</v>
      </c>
      <c r="G62" s="15">
        <f t="shared" si="15"/>
        <v>0</v>
      </c>
      <c r="H62" s="15">
        <f t="shared" si="15"/>
        <v>0</v>
      </c>
      <c r="I62" s="15">
        <f t="shared" si="15"/>
        <v>0</v>
      </c>
      <c r="J62" s="15">
        <f t="shared" si="15"/>
        <v>0</v>
      </c>
      <c r="K62" s="15">
        <f t="shared" si="15"/>
        <v>0</v>
      </c>
      <c r="L62" s="15">
        <f t="shared" si="15"/>
        <v>0</v>
      </c>
      <c r="M62" s="35"/>
    </row>
    <row r="63" spans="1:13" x14ac:dyDescent="0.2">
      <c r="A63" s="16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34"/>
    </row>
    <row r="64" spans="1:13" s="5" customFormat="1" x14ac:dyDescent="0.2">
      <c r="A64" s="13" t="s">
        <v>3</v>
      </c>
      <c r="B64" s="15">
        <f>SUM(B65:B67)</f>
        <v>0</v>
      </c>
      <c r="C64" s="15">
        <f t="shared" ref="C64:L64" si="16">SUM(C65:C67)</f>
        <v>5821</v>
      </c>
      <c r="D64" s="15">
        <f t="shared" si="16"/>
        <v>5821</v>
      </c>
      <c r="E64" s="15">
        <f t="shared" si="16"/>
        <v>0</v>
      </c>
      <c r="F64" s="15">
        <f t="shared" si="16"/>
        <v>5821</v>
      </c>
      <c r="G64" s="15">
        <f t="shared" si="16"/>
        <v>5821</v>
      </c>
      <c r="H64" s="15">
        <f t="shared" si="16"/>
        <v>0</v>
      </c>
      <c r="I64" s="15">
        <f t="shared" si="16"/>
        <v>0</v>
      </c>
      <c r="J64" s="15">
        <f t="shared" si="16"/>
        <v>0</v>
      </c>
      <c r="K64" s="15">
        <f t="shared" si="16"/>
        <v>5821</v>
      </c>
      <c r="L64" s="15">
        <f t="shared" si="16"/>
        <v>5821</v>
      </c>
      <c r="M64" s="35"/>
    </row>
    <row r="65" spans="1:13" x14ac:dyDescent="0.2">
      <c r="A65" s="16" t="s">
        <v>22</v>
      </c>
      <c r="B65" s="17"/>
      <c r="C65" s="17">
        <v>2471</v>
      </c>
      <c r="D65" s="17">
        <f t="shared" si="1"/>
        <v>2471</v>
      </c>
      <c r="E65" s="17"/>
      <c r="F65" s="17">
        <v>2471</v>
      </c>
      <c r="G65" s="17">
        <f t="shared" ref="G65:G66" si="17">SUM(E65:F65)</f>
        <v>2471</v>
      </c>
      <c r="H65" s="17"/>
      <c r="I65" s="17"/>
      <c r="J65" s="17">
        <f t="shared" si="3"/>
        <v>0</v>
      </c>
      <c r="K65" s="17">
        <f t="shared" si="4"/>
        <v>2471</v>
      </c>
      <c r="L65" s="17">
        <f t="shared" si="5"/>
        <v>2471</v>
      </c>
      <c r="M65" s="34"/>
    </row>
    <row r="66" spans="1:13" x14ac:dyDescent="0.2">
      <c r="A66" s="16" t="s">
        <v>23</v>
      </c>
      <c r="B66" s="17"/>
      <c r="C66" s="17">
        <v>3350</v>
      </c>
      <c r="D66" s="17">
        <f t="shared" si="1"/>
        <v>3350</v>
      </c>
      <c r="E66" s="17"/>
      <c r="F66" s="17">
        <v>3350</v>
      </c>
      <c r="G66" s="17">
        <f t="shared" si="17"/>
        <v>3350</v>
      </c>
      <c r="H66" s="17"/>
      <c r="I66" s="17"/>
      <c r="J66" s="17">
        <f t="shared" si="3"/>
        <v>0</v>
      </c>
      <c r="K66" s="17">
        <f t="shared" si="4"/>
        <v>3350</v>
      </c>
      <c r="L66" s="17">
        <f t="shared" si="5"/>
        <v>3350</v>
      </c>
      <c r="M66" s="34"/>
    </row>
    <row r="67" spans="1:13" x14ac:dyDescent="0.2">
      <c r="A67" s="16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34"/>
    </row>
    <row r="68" spans="1:13" s="5" customFormat="1" x14ac:dyDescent="0.2">
      <c r="A68" s="13" t="s">
        <v>15</v>
      </c>
      <c r="B68" s="15">
        <v>0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35"/>
    </row>
    <row r="69" spans="1:13" x14ac:dyDescent="0.2">
      <c r="A69" s="16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34"/>
    </row>
    <row r="70" spans="1:13" s="11" customFormat="1" ht="13.5" x14ac:dyDescent="0.25">
      <c r="A70" s="18" t="s">
        <v>4</v>
      </c>
      <c r="B70" s="19">
        <f>SUM(B62,B64,B68)</f>
        <v>0</v>
      </c>
      <c r="C70" s="19">
        <f t="shared" ref="C70:L70" si="18">SUM(C62,C64,C68)</f>
        <v>5821</v>
      </c>
      <c r="D70" s="19">
        <f t="shared" si="18"/>
        <v>5821</v>
      </c>
      <c r="E70" s="19">
        <f t="shared" si="18"/>
        <v>0</v>
      </c>
      <c r="F70" s="19">
        <f t="shared" si="18"/>
        <v>5821</v>
      </c>
      <c r="G70" s="19">
        <f t="shared" si="18"/>
        <v>5821</v>
      </c>
      <c r="H70" s="19">
        <f t="shared" si="18"/>
        <v>0</v>
      </c>
      <c r="I70" s="19">
        <f t="shared" si="18"/>
        <v>0</v>
      </c>
      <c r="J70" s="19">
        <f t="shared" si="18"/>
        <v>0</v>
      </c>
      <c r="K70" s="19">
        <f t="shared" si="18"/>
        <v>5821</v>
      </c>
      <c r="L70" s="19">
        <f t="shared" si="18"/>
        <v>5821</v>
      </c>
      <c r="M70" s="36"/>
    </row>
    <row r="71" spans="1:13" x14ac:dyDescent="0.2">
      <c r="A71" s="16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34"/>
    </row>
    <row r="72" spans="1:13" s="3" customFormat="1" x14ac:dyDescent="0.2">
      <c r="A72" s="20"/>
      <c r="B72" s="21"/>
      <c r="C72" s="21"/>
      <c r="D72" s="17"/>
      <c r="E72" s="21"/>
      <c r="F72" s="21"/>
      <c r="G72" s="21"/>
      <c r="H72" s="21"/>
      <c r="I72" s="21"/>
      <c r="J72" s="21"/>
      <c r="K72" s="21"/>
      <c r="L72" s="21"/>
      <c r="M72" s="37"/>
    </row>
    <row r="73" spans="1:13" s="5" customFormat="1" ht="25.5" x14ac:dyDescent="0.2">
      <c r="A73" s="22" t="s">
        <v>12</v>
      </c>
      <c r="B73" s="23">
        <f>SUM(B27,B36,B59,B70)</f>
        <v>2213024</v>
      </c>
      <c r="C73" s="23">
        <f t="shared" ref="C73:L73" si="19">SUM(C27,C36,C59,C70)</f>
        <v>41539</v>
      </c>
      <c r="D73" s="23">
        <f t="shared" si="19"/>
        <v>2254563</v>
      </c>
      <c r="E73" s="23">
        <f t="shared" si="19"/>
        <v>2236029</v>
      </c>
      <c r="F73" s="23">
        <f t="shared" si="19"/>
        <v>41539</v>
      </c>
      <c r="G73" s="23">
        <f t="shared" si="19"/>
        <v>2277568</v>
      </c>
      <c r="H73" s="23">
        <f t="shared" si="19"/>
        <v>-575732</v>
      </c>
      <c r="I73" s="23">
        <f t="shared" si="19"/>
        <v>0</v>
      </c>
      <c r="J73" s="23">
        <f t="shared" si="19"/>
        <v>1660297</v>
      </c>
      <c r="K73" s="23">
        <f t="shared" si="19"/>
        <v>41539</v>
      </c>
      <c r="L73" s="23">
        <f t="shared" si="19"/>
        <v>1701836</v>
      </c>
      <c r="M73" s="35"/>
    </row>
    <row r="74" spans="1:13" s="5" customFormat="1" x14ac:dyDescent="0.2">
      <c r="A74" s="24"/>
      <c r="B74" s="25"/>
      <c r="C74" s="26"/>
      <c r="D74" s="10"/>
      <c r="E74" s="6"/>
    </row>
    <row r="75" spans="1:13" x14ac:dyDescent="0.2">
      <c r="A75" s="13" t="s">
        <v>24</v>
      </c>
      <c r="B75" s="17"/>
      <c r="C75" s="31"/>
      <c r="D75" s="32"/>
      <c r="E75" s="31"/>
      <c r="F75" s="33"/>
      <c r="G75" s="33"/>
      <c r="H75" s="33"/>
      <c r="I75" s="33"/>
      <c r="J75" s="33"/>
      <c r="K75" s="33"/>
      <c r="L75" s="33"/>
    </row>
    <row r="76" spans="1:13" x14ac:dyDescent="0.2">
      <c r="A76" s="14"/>
      <c r="B76" s="17"/>
      <c r="C76" s="31"/>
      <c r="D76" s="32"/>
      <c r="E76" s="31"/>
      <c r="F76" s="33"/>
      <c r="G76" s="33"/>
      <c r="H76" s="33"/>
      <c r="I76" s="33"/>
      <c r="J76" s="33"/>
      <c r="K76" s="33"/>
      <c r="L76" s="33"/>
    </row>
    <row r="77" spans="1:13" x14ac:dyDescent="0.2">
      <c r="A77" s="13" t="s">
        <v>8</v>
      </c>
      <c r="B77" s="15">
        <f>SUM(B78:B79)</f>
        <v>197454</v>
      </c>
      <c r="C77" s="15">
        <f t="shared" ref="C77:L77" si="20">SUM(C78:C79)</f>
        <v>0</v>
      </c>
      <c r="D77" s="15">
        <f t="shared" si="20"/>
        <v>197454</v>
      </c>
      <c r="E77" s="15">
        <f t="shared" si="20"/>
        <v>169000</v>
      </c>
      <c r="F77" s="15">
        <f t="shared" si="20"/>
        <v>0</v>
      </c>
      <c r="G77" s="15">
        <f t="shared" si="20"/>
        <v>169000</v>
      </c>
      <c r="H77" s="15">
        <f t="shared" si="20"/>
        <v>0</v>
      </c>
      <c r="I77" s="15">
        <f t="shared" si="20"/>
        <v>0</v>
      </c>
      <c r="J77" s="15">
        <f t="shared" si="20"/>
        <v>169000</v>
      </c>
      <c r="K77" s="15">
        <f t="shared" si="20"/>
        <v>0</v>
      </c>
      <c r="L77" s="15">
        <f t="shared" si="20"/>
        <v>169000</v>
      </c>
    </row>
    <row r="78" spans="1:13" x14ac:dyDescent="0.2">
      <c r="A78" s="16" t="s">
        <v>30</v>
      </c>
      <c r="B78" s="17">
        <v>169000</v>
      </c>
      <c r="C78" s="17"/>
      <c r="D78" s="17">
        <f>SUM(B78:C78)</f>
        <v>169000</v>
      </c>
      <c r="E78" s="17">
        <v>169000</v>
      </c>
      <c r="F78" s="17"/>
      <c r="G78" s="17">
        <f>SUM(E78:F78)</f>
        <v>169000</v>
      </c>
      <c r="H78" s="17"/>
      <c r="I78" s="17"/>
      <c r="J78" s="17">
        <f>SUM(E78,H78)</f>
        <v>169000</v>
      </c>
      <c r="K78" s="17">
        <f>SUM(F78,I78)</f>
        <v>0</v>
      </c>
      <c r="L78" s="17">
        <f>SUM(J78:K78)</f>
        <v>169000</v>
      </c>
    </row>
    <row r="79" spans="1:13" x14ac:dyDescent="0.2">
      <c r="A79" s="16" t="s">
        <v>25</v>
      </c>
      <c r="B79" s="17">
        <v>28454</v>
      </c>
      <c r="C79" s="17"/>
      <c r="D79" s="17">
        <f>SUM(B79:C79)</f>
        <v>28454</v>
      </c>
      <c r="E79" s="17">
        <v>0</v>
      </c>
      <c r="F79" s="17"/>
      <c r="G79" s="17">
        <f>SUM(E79:F79)</f>
        <v>0</v>
      </c>
      <c r="H79" s="17"/>
      <c r="I79" s="17"/>
      <c r="J79" s="17">
        <f>SUM(E79,H79)</f>
        <v>0</v>
      </c>
      <c r="K79" s="17">
        <f>SUM(F79,I79)</f>
        <v>0</v>
      </c>
      <c r="L79" s="17">
        <f>SUM(J79:K79)</f>
        <v>0</v>
      </c>
    </row>
    <row r="80" spans="1:13" x14ac:dyDescent="0.2">
      <c r="A80" s="20"/>
      <c r="B80" s="21"/>
      <c r="C80" s="33"/>
      <c r="D80" s="32"/>
      <c r="E80" s="31"/>
      <c r="F80" s="33"/>
      <c r="G80" s="33"/>
      <c r="H80" s="33"/>
      <c r="I80" s="33"/>
      <c r="J80" s="33"/>
      <c r="K80" s="33"/>
      <c r="L80" s="33"/>
    </row>
    <row r="81" spans="1:12" ht="33.75" customHeight="1" x14ac:dyDescent="0.2">
      <c r="A81" s="22" t="s">
        <v>26</v>
      </c>
      <c r="B81" s="23">
        <f>SUM(B77)</f>
        <v>197454</v>
      </c>
      <c r="C81" s="23">
        <f t="shared" ref="C81:L81" si="21">SUM(C77)</f>
        <v>0</v>
      </c>
      <c r="D81" s="23">
        <f t="shared" si="21"/>
        <v>197454</v>
      </c>
      <c r="E81" s="23">
        <f t="shared" si="21"/>
        <v>169000</v>
      </c>
      <c r="F81" s="23">
        <f t="shared" si="21"/>
        <v>0</v>
      </c>
      <c r="G81" s="23">
        <f t="shared" si="21"/>
        <v>169000</v>
      </c>
      <c r="H81" s="23">
        <f t="shared" si="21"/>
        <v>0</v>
      </c>
      <c r="I81" s="23">
        <f t="shared" si="21"/>
        <v>0</v>
      </c>
      <c r="J81" s="23">
        <f t="shared" si="21"/>
        <v>169000</v>
      </c>
      <c r="K81" s="23">
        <f t="shared" si="21"/>
        <v>0</v>
      </c>
      <c r="L81" s="23">
        <f t="shared" si="21"/>
        <v>169000</v>
      </c>
    </row>
    <row r="83" spans="1:12" x14ac:dyDescent="0.2">
      <c r="A83" s="13" t="s">
        <v>32</v>
      </c>
      <c r="B83" s="17"/>
      <c r="C83" s="33"/>
      <c r="D83" s="32"/>
      <c r="E83" s="31"/>
      <c r="F83" s="33"/>
      <c r="G83" s="33"/>
      <c r="H83" s="33"/>
      <c r="I83" s="33"/>
      <c r="J83" s="33"/>
      <c r="K83" s="33"/>
      <c r="L83" s="33"/>
    </row>
    <row r="84" spans="1:12" x14ac:dyDescent="0.2">
      <c r="A84" s="14"/>
      <c r="B84" s="17"/>
      <c r="C84" s="33"/>
      <c r="D84" s="32"/>
      <c r="E84" s="31"/>
      <c r="F84" s="33"/>
      <c r="G84" s="33"/>
      <c r="H84" s="33"/>
      <c r="I84" s="33"/>
      <c r="J84" s="33"/>
      <c r="K84" s="33"/>
      <c r="L84" s="33"/>
    </row>
    <row r="85" spans="1:12" x14ac:dyDescent="0.2">
      <c r="A85" s="13" t="s">
        <v>8</v>
      </c>
      <c r="B85" s="15">
        <f>SUM(B86:B87)</f>
        <v>5673</v>
      </c>
      <c r="C85" s="15">
        <f t="shared" ref="C85:L85" si="22">SUM(C86:C87)</f>
        <v>0</v>
      </c>
      <c r="D85" s="15">
        <f t="shared" si="22"/>
        <v>5673</v>
      </c>
      <c r="E85" s="15">
        <f t="shared" si="22"/>
        <v>6279</v>
      </c>
      <c r="F85" s="15">
        <f t="shared" si="22"/>
        <v>0</v>
      </c>
      <c r="G85" s="15">
        <f t="shared" si="22"/>
        <v>5673</v>
      </c>
      <c r="H85" s="15">
        <f t="shared" si="22"/>
        <v>137</v>
      </c>
      <c r="I85" s="15">
        <f t="shared" si="22"/>
        <v>0</v>
      </c>
      <c r="J85" s="15">
        <f t="shared" si="22"/>
        <v>6416</v>
      </c>
      <c r="K85" s="15">
        <f t="shared" si="22"/>
        <v>0</v>
      </c>
      <c r="L85" s="15">
        <f t="shared" si="22"/>
        <v>6416</v>
      </c>
    </row>
    <row r="86" spans="1:12" x14ac:dyDescent="0.2">
      <c r="A86" s="16" t="s">
        <v>33</v>
      </c>
      <c r="B86" s="17">
        <v>5673</v>
      </c>
      <c r="C86" s="17"/>
      <c r="D86" s="17">
        <f>SUM(B86:C86)</f>
        <v>5673</v>
      </c>
      <c r="E86" s="17">
        <v>5673</v>
      </c>
      <c r="F86" s="17"/>
      <c r="G86" s="17">
        <f>SUM(E86:F86)</f>
        <v>5673</v>
      </c>
      <c r="H86" s="17">
        <v>137</v>
      </c>
      <c r="I86" s="17"/>
      <c r="J86" s="17">
        <f>SUM(E86,H86)</f>
        <v>5810</v>
      </c>
      <c r="K86" s="17">
        <f>SUM(F86,I86)</f>
        <v>0</v>
      </c>
      <c r="L86" s="17">
        <f>SUM(J86:K86)</f>
        <v>5810</v>
      </c>
    </row>
    <row r="87" spans="1:12" x14ac:dyDescent="0.2">
      <c r="A87" s="20" t="s">
        <v>60</v>
      </c>
      <c r="B87" s="21"/>
      <c r="C87" s="17"/>
      <c r="D87" s="17"/>
      <c r="E87" s="17">
        <v>606</v>
      </c>
      <c r="F87" s="17"/>
      <c r="G87" s="17"/>
      <c r="H87" s="17"/>
      <c r="I87" s="17"/>
      <c r="J87" s="17">
        <f>SUM(E87,H87)</f>
        <v>606</v>
      </c>
      <c r="K87" s="17">
        <f>SUM(F87,I87)</f>
        <v>0</v>
      </c>
      <c r="L87" s="17">
        <f>SUM(J87:K87)</f>
        <v>606</v>
      </c>
    </row>
    <row r="88" spans="1:12" x14ac:dyDescent="0.2">
      <c r="A88" s="20"/>
      <c r="B88" s="21"/>
      <c r="C88" s="33"/>
      <c r="D88" s="32"/>
      <c r="E88" s="31"/>
      <c r="F88" s="33"/>
      <c r="G88" s="33"/>
      <c r="H88" s="33"/>
      <c r="I88" s="33"/>
      <c r="J88" s="33"/>
      <c r="K88" s="33"/>
      <c r="L88" s="33"/>
    </row>
    <row r="89" spans="1:12" ht="25.5" x14ac:dyDescent="0.2">
      <c r="A89" s="22" t="s">
        <v>34</v>
      </c>
      <c r="B89" s="23">
        <f>SUM(B85)</f>
        <v>5673</v>
      </c>
      <c r="C89" s="23">
        <f t="shared" ref="C89:L89" si="23">SUM(C85)</f>
        <v>0</v>
      </c>
      <c r="D89" s="23">
        <f t="shared" si="23"/>
        <v>5673</v>
      </c>
      <c r="E89" s="23">
        <f t="shared" si="23"/>
        <v>6279</v>
      </c>
      <c r="F89" s="23">
        <f t="shared" si="23"/>
        <v>0</v>
      </c>
      <c r="G89" s="23">
        <f t="shared" si="23"/>
        <v>5673</v>
      </c>
      <c r="H89" s="23">
        <f t="shared" si="23"/>
        <v>137</v>
      </c>
      <c r="I89" s="23">
        <f t="shared" si="23"/>
        <v>0</v>
      </c>
      <c r="J89" s="23">
        <f t="shared" si="23"/>
        <v>6416</v>
      </c>
      <c r="K89" s="23">
        <f t="shared" si="23"/>
        <v>0</v>
      </c>
      <c r="L89" s="23">
        <f t="shared" si="23"/>
        <v>6416</v>
      </c>
    </row>
    <row r="91" spans="1:12" x14ac:dyDescent="0.2">
      <c r="A91" s="13" t="s">
        <v>62</v>
      </c>
      <c r="B91" s="17"/>
      <c r="C91" s="33"/>
      <c r="D91" s="32"/>
      <c r="E91" s="31"/>
      <c r="F91" s="33"/>
      <c r="G91" s="33"/>
      <c r="H91" s="33"/>
      <c r="I91" s="33"/>
      <c r="J91" s="33"/>
      <c r="K91" s="33"/>
      <c r="L91" s="33"/>
    </row>
    <row r="92" spans="1:12" x14ac:dyDescent="0.2">
      <c r="A92" s="14"/>
      <c r="B92" s="17"/>
      <c r="C92" s="33"/>
      <c r="D92" s="32"/>
      <c r="E92" s="31"/>
      <c r="F92" s="33"/>
      <c r="G92" s="33"/>
      <c r="H92" s="33"/>
      <c r="I92" s="33"/>
      <c r="J92" s="33"/>
      <c r="K92" s="33"/>
      <c r="L92" s="33"/>
    </row>
    <row r="93" spans="1:12" x14ac:dyDescent="0.2">
      <c r="A93" s="13" t="s">
        <v>8</v>
      </c>
      <c r="B93" s="15">
        <f>SUM(B94:B97)</f>
        <v>0</v>
      </c>
      <c r="C93" s="15">
        <f t="shared" ref="C93:L93" si="24">SUM(C94:C97)</f>
        <v>0</v>
      </c>
      <c r="D93" s="15">
        <f t="shared" si="24"/>
        <v>0</v>
      </c>
      <c r="E93" s="15">
        <f t="shared" si="24"/>
        <v>2100</v>
      </c>
      <c r="F93" s="15">
        <f t="shared" si="24"/>
        <v>0</v>
      </c>
      <c r="G93" s="15">
        <f t="shared" si="24"/>
        <v>1000</v>
      </c>
      <c r="H93" s="15">
        <f t="shared" si="24"/>
        <v>4000</v>
      </c>
      <c r="I93" s="15">
        <f t="shared" si="24"/>
        <v>0</v>
      </c>
      <c r="J93" s="15">
        <f t="shared" si="24"/>
        <v>6100</v>
      </c>
      <c r="K93" s="15">
        <f t="shared" si="24"/>
        <v>0</v>
      </c>
      <c r="L93" s="15">
        <f t="shared" si="24"/>
        <v>6100</v>
      </c>
    </row>
    <row r="94" spans="1:12" x14ac:dyDescent="0.2">
      <c r="A94" s="16" t="s">
        <v>64</v>
      </c>
      <c r="B94" s="17"/>
      <c r="C94" s="17"/>
      <c r="D94" s="17">
        <f>SUM(B94:C94)</f>
        <v>0</v>
      </c>
      <c r="E94" s="17">
        <v>1000</v>
      </c>
      <c r="F94" s="17"/>
      <c r="G94" s="17">
        <f>SUM(E94:F94)</f>
        <v>1000</v>
      </c>
      <c r="H94" s="17"/>
      <c r="I94" s="17"/>
      <c r="J94" s="17">
        <f>SUM(E94,H94)</f>
        <v>1000</v>
      </c>
      <c r="K94" s="17">
        <f>SUM(F94,I94)</f>
        <v>0</v>
      </c>
      <c r="L94" s="17">
        <f>SUM(J94:K94)</f>
        <v>1000</v>
      </c>
    </row>
    <row r="95" spans="1:12" x14ac:dyDescent="0.2">
      <c r="A95" s="20" t="s">
        <v>67</v>
      </c>
      <c r="B95" s="21"/>
      <c r="C95" s="17"/>
      <c r="D95" s="17"/>
      <c r="E95" s="17">
        <v>1100</v>
      </c>
      <c r="F95" s="17"/>
      <c r="G95" s="17"/>
      <c r="H95" s="17"/>
      <c r="I95" s="17"/>
      <c r="J95" s="17">
        <f>SUM(E95,H95)</f>
        <v>1100</v>
      </c>
      <c r="K95" s="17">
        <f>SUM(F95,I95)</f>
        <v>0</v>
      </c>
      <c r="L95" s="17">
        <f>SUM(J95:K95)</f>
        <v>1100</v>
      </c>
    </row>
    <row r="96" spans="1:12" x14ac:dyDescent="0.2">
      <c r="A96" s="20" t="s">
        <v>70</v>
      </c>
      <c r="B96" s="21"/>
      <c r="C96" s="17"/>
      <c r="D96" s="17"/>
      <c r="E96" s="17"/>
      <c r="F96" s="17"/>
      <c r="G96" s="17"/>
      <c r="H96" s="17">
        <v>2900</v>
      </c>
      <c r="I96" s="17"/>
      <c r="J96" s="17">
        <f t="shared" ref="J96:J97" si="25">SUM(E96,H96)</f>
        <v>2900</v>
      </c>
      <c r="K96" s="17">
        <f t="shared" ref="K96:K97" si="26">SUM(F96,I96)</f>
        <v>0</v>
      </c>
      <c r="L96" s="17">
        <f t="shared" ref="L96:L97" si="27">SUM(J96:K96)</f>
        <v>2900</v>
      </c>
    </row>
    <row r="97" spans="1:12" x14ac:dyDescent="0.2">
      <c r="A97" s="20" t="s">
        <v>71</v>
      </c>
      <c r="B97" s="21"/>
      <c r="C97" s="17"/>
      <c r="D97" s="17"/>
      <c r="E97" s="17"/>
      <c r="F97" s="17"/>
      <c r="G97" s="17"/>
      <c r="H97" s="17">
        <v>1100</v>
      </c>
      <c r="I97" s="17"/>
      <c r="J97" s="17">
        <f t="shared" si="25"/>
        <v>1100</v>
      </c>
      <c r="K97" s="17">
        <f t="shared" si="26"/>
        <v>0</v>
      </c>
      <c r="L97" s="17">
        <f t="shared" si="27"/>
        <v>1100</v>
      </c>
    </row>
    <row r="98" spans="1:12" x14ac:dyDescent="0.2">
      <c r="A98" s="20"/>
      <c r="B98" s="21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1:12" x14ac:dyDescent="0.2">
      <c r="A99" s="13" t="s">
        <v>69</v>
      </c>
      <c r="B99" s="40">
        <f t="shared" ref="B99:L99" si="28">SUM(B100:B100)</f>
        <v>0</v>
      </c>
      <c r="C99" s="40">
        <f t="shared" si="28"/>
        <v>0</v>
      </c>
      <c r="D99" s="40">
        <f t="shared" si="28"/>
        <v>0</v>
      </c>
      <c r="E99" s="40">
        <f t="shared" si="28"/>
        <v>0</v>
      </c>
      <c r="F99" s="40">
        <f t="shared" si="28"/>
        <v>0</v>
      </c>
      <c r="G99" s="40">
        <f t="shared" si="28"/>
        <v>0</v>
      </c>
      <c r="H99" s="40">
        <f t="shared" si="28"/>
        <v>2600</v>
      </c>
      <c r="I99" s="40">
        <f t="shared" si="28"/>
        <v>0</v>
      </c>
      <c r="J99" s="40">
        <f t="shared" si="28"/>
        <v>2600</v>
      </c>
      <c r="K99" s="40">
        <f t="shared" si="28"/>
        <v>0</v>
      </c>
      <c r="L99" s="40">
        <f t="shared" si="28"/>
        <v>2600</v>
      </c>
    </row>
    <row r="100" spans="1:12" x14ac:dyDescent="0.2">
      <c r="A100" s="20" t="s">
        <v>68</v>
      </c>
      <c r="B100" s="21"/>
      <c r="C100" s="17"/>
      <c r="D100" s="17"/>
      <c r="E100" s="17"/>
      <c r="F100" s="17"/>
      <c r="G100" s="17"/>
      <c r="H100" s="17">
        <v>2600</v>
      </c>
      <c r="I100" s="17"/>
      <c r="J100" s="17">
        <f>SUM(E100,H100)</f>
        <v>2600</v>
      </c>
      <c r="K100" s="17">
        <f>SUM(F100,I100)</f>
        <v>0</v>
      </c>
      <c r="L100" s="17">
        <f>SUM(J100:K100)</f>
        <v>2600</v>
      </c>
    </row>
    <row r="101" spans="1:12" x14ac:dyDescent="0.2">
      <c r="A101" s="20"/>
      <c r="B101" s="21"/>
      <c r="C101" s="33"/>
      <c r="D101" s="32"/>
      <c r="E101" s="31"/>
      <c r="F101" s="33"/>
      <c r="G101" s="33"/>
      <c r="H101" s="33"/>
      <c r="I101" s="33"/>
      <c r="J101" s="33"/>
      <c r="K101" s="33"/>
      <c r="L101" s="33"/>
    </row>
    <row r="102" spans="1:12" ht="25.5" x14ac:dyDescent="0.2">
      <c r="A102" s="22" t="s">
        <v>63</v>
      </c>
      <c r="B102" s="23">
        <f>SUM(B93,B99)</f>
        <v>0</v>
      </c>
      <c r="C102" s="23">
        <f t="shared" ref="C102:L102" si="29">SUM(C93,C99)</f>
        <v>0</v>
      </c>
      <c r="D102" s="23">
        <f t="shared" si="29"/>
        <v>0</v>
      </c>
      <c r="E102" s="23">
        <f t="shared" si="29"/>
        <v>2100</v>
      </c>
      <c r="F102" s="23">
        <f t="shared" si="29"/>
        <v>0</v>
      </c>
      <c r="G102" s="23">
        <f t="shared" si="29"/>
        <v>1000</v>
      </c>
      <c r="H102" s="23">
        <f t="shared" si="29"/>
        <v>6600</v>
      </c>
      <c r="I102" s="23">
        <f t="shared" si="29"/>
        <v>0</v>
      </c>
      <c r="J102" s="23">
        <f t="shared" si="29"/>
        <v>8700</v>
      </c>
      <c r="K102" s="23">
        <f t="shared" si="29"/>
        <v>0</v>
      </c>
      <c r="L102" s="23">
        <f t="shared" si="29"/>
        <v>8700</v>
      </c>
    </row>
  </sheetData>
  <mergeCells count="11">
    <mergeCell ref="K1:L1"/>
    <mergeCell ref="C6:C7"/>
    <mergeCell ref="D6:D7"/>
    <mergeCell ref="E6:G6"/>
    <mergeCell ref="H6:I6"/>
    <mergeCell ref="J6:L6"/>
    <mergeCell ref="A5:B5"/>
    <mergeCell ref="A4:B4"/>
    <mergeCell ref="A6:A7"/>
    <mergeCell ref="B6:B7"/>
    <mergeCell ref="A3:L3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Szabó Krisztina</cp:lastModifiedBy>
  <cp:lastPrinted>2018-09-04T11:39:40Z</cp:lastPrinted>
  <dcterms:created xsi:type="dcterms:W3CDTF">2014-01-10T08:24:40Z</dcterms:created>
  <dcterms:modified xsi:type="dcterms:W3CDTF">2018-09-26T06:15:16Z</dcterms:modified>
</cp:coreProperties>
</file>